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490" windowHeight="7755"/>
  </bookViews>
  <sheets>
    <sheet name="sdrascd7-IECATPE161290" sheetId="1" r:id="rId1"/>
  </sheets>
  <calcPr calcId="145621"/>
</workbook>
</file>

<file path=xl/calcChain.xml><?xml version="1.0" encoding="utf-8"?>
<calcChain xmlns="http://schemas.openxmlformats.org/spreadsheetml/2006/main">
  <c r="E2" i="1" l="1"/>
  <c r="P2" i="1"/>
  <c r="E3" i="1"/>
  <c r="P3" i="1"/>
  <c r="E4" i="1"/>
  <c r="P4" i="1"/>
  <c r="E5" i="1"/>
  <c r="P5" i="1"/>
  <c r="E6" i="1"/>
  <c r="P6" i="1"/>
  <c r="E7" i="1"/>
  <c r="P7" i="1"/>
  <c r="E8" i="1"/>
  <c r="P8" i="1"/>
  <c r="E9" i="1"/>
  <c r="P9" i="1"/>
  <c r="E10" i="1"/>
  <c r="P10" i="1"/>
  <c r="E11" i="1"/>
  <c r="P11" i="1"/>
  <c r="E12" i="1"/>
  <c r="P12" i="1"/>
  <c r="E13" i="1"/>
  <c r="P13" i="1"/>
  <c r="E14" i="1"/>
  <c r="P14" i="1"/>
  <c r="E15" i="1"/>
  <c r="P15" i="1"/>
  <c r="E16" i="1"/>
  <c r="P16" i="1"/>
  <c r="E17" i="1"/>
  <c r="P17" i="1"/>
  <c r="E18" i="1"/>
  <c r="P18" i="1"/>
  <c r="E19" i="1"/>
  <c r="P19" i="1"/>
  <c r="E20" i="1"/>
  <c r="P20" i="1"/>
  <c r="E21" i="1"/>
  <c r="P21" i="1"/>
  <c r="E22" i="1"/>
  <c r="P22" i="1"/>
  <c r="E23" i="1"/>
  <c r="P23" i="1"/>
</calcChain>
</file>

<file path=xl/sharedStrings.xml><?xml version="1.0" encoding="utf-8"?>
<sst xmlns="http://schemas.openxmlformats.org/spreadsheetml/2006/main" count="533" uniqueCount="183">
  <si>
    <t>Client</t>
  </si>
  <si>
    <t>Type</t>
  </si>
  <si>
    <t>Invoice no</t>
  </si>
  <si>
    <t>Wb No</t>
  </si>
  <si>
    <t>Period</t>
  </si>
  <si>
    <t>Start</t>
  </si>
  <si>
    <t>Sender</t>
  </si>
  <si>
    <t>Carrier</t>
  </si>
  <si>
    <t>Destination Town</t>
  </si>
  <si>
    <t>Receiver</t>
  </si>
  <si>
    <t>Srv</t>
  </si>
  <si>
    <t>Client Ref</t>
  </si>
  <si>
    <t>AFT</t>
  </si>
  <si>
    <t>Disc</t>
  </si>
  <si>
    <t>AMB</t>
  </si>
  <si>
    <t>BDR</t>
  </si>
  <si>
    <t>BPS</t>
  </si>
  <si>
    <t>CSH</t>
  </si>
  <si>
    <t>CTL</t>
  </si>
  <si>
    <t>DOC</t>
  </si>
  <si>
    <t>DS1</t>
  </si>
  <si>
    <t>DSD</t>
  </si>
  <si>
    <t>EAR</t>
  </si>
  <si>
    <t>EMB</t>
  </si>
  <si>
    <t>FUE</t>
  </si>
  <si>
    <t>FUX</t>
  </si>
  <si>
    <t>HAZ</t>
  </si>
  <si>
    <t>HND</t>
  </si>
  <si>
    <t>IFL</t>
  </si>
  <si>
    <t>INH</t>
  </si>
  <si>
    <t>INS</t>
  </si>
  <si>
    <t>LTE</t>
  </si>
  <si>
    <t>NDC</t>
  </si>
  <si>
    <t>Other Charges</t>
  </si>
  <si>
    <t>Tot KG</t>
  </si>
  <si>
    <t>Tot Vol</t>
  </si>
  <si>
    <t>Total</t>
  </si>
  <si>
    <t>Outstand</t>
  </si>
  <si>
    <t>Special Instructions</t>
  </si>
  <si>
    <t>Consignee Contact</t>
  </si>
  <si>
    <t>Sender Contact</t>
  </si>
  <si>
    <t>POD Date</t>
  </si>
  <si>
    <t>POD Time</t>
  </si>
  <si>
    <t>POD Name</t>
  </si>
  <si>
    <t>STD POD</t>
  </si>
  <si>
    <t>Reason</t>
  </si>
  <si>
    <t>Reason Captured</t>
  </si>
  <si>
    <t>Total Vol Mass</t>
  </si>
  <si>
    <t>Options</t>
  </si>
  <si>
    <t>POD Comments</t>
  </si>
  <si>
    <t>X-Option</t>
  </si>
  <si>
    <t>Dest Town</t>
  </si>
  <si>
    <t>Dest Postal Code</t>
  </si>
  <si>
    <t>Description of Contents</t>
  </si>
  <si>
    <t>POD Scan Date</t>
  </si>
  <si>
    <t>Status</t>
  </si>
  <si>
    <t>MF Comments</t>
  </si>
  <si>
    <t>Actual Days</t>
  </si>
  <si>
    <t>Agreed Days</t>
  </si>
  <si>
    <t>Rate</t>
  </si>
  <si>
    <t>Early Delivery</t>
  </si>
  <si>
    <t>Early Delivery Time</t>
  </si>
  <si>
    <t>WAY</t>
  </si>
  <si>
    <t xml:space="preserve">                                   </t>
  </si>
  <si>
    <t>PORT3</t>
  </si>
  <si>
    <t>PORT ELIZABETH</t>
  </si>
  <si>
    <t>ON1</t>
  </si>
  <si>
    <t>no</t>
  </si>
  <si>
    <t>CAPET</t>
  </si>
  <si>
    <t>CAPE TOWN</t>
  </si>
  <si>
    <t>RD</t>
  </si>
  <si>
    <t>yes</t>
  </si>
  <si>
    <t>PARCEL</t>
  </si>
  <si>
    <t>RD2</t>
  </si>
  <si>
    <t>VERWO</t>
  </si>
  <si>
    <t>CENTURION</t>
  </si>
  <si>
    <t>POD received from cell 0725230163 M</t>
  </si>
  <si>
    <t>RDD</t>
  </si>
  <si>
    <t>.</t>
  </si>
  <si>
    <t>EAST</t>
  </si>
  <si>
    <t>EAST LONDON</t>
  </si>
  <si>
    <t>AVW</t>
  </si>
  <si>
    <t>POD received from cell 0834172191 M</t>
  </si>
  <si>
    <t>DURBA</t>
  </si>
  <si>
    <t>DURBAN</t>
  </si>
  <si>
    <t>Late linehaul</t>
  </si>
  <si>
    <t>les</t>
  </si>
  <si>
    <t>UMHLA</t>
  </si>
  <si>
    <t>UMHLANGA ROCKS</t>
  </si>
  <si>
    <t>POD received from cell 0744435413 M</t>
  </si>
  <si>
    <t>JOHAN</t>
  </si>
  <si>
    <t>JOHANNESBURG</t>
  </si>
  <si>
    <t>POD received from cell 0848977566 M</t>
  </si>
  <si>
    <t>POD received from cell 0765515095 M</t>
  </si>
  <si>
    <t>POD received from cell 0827600532 M</t>
  </si>
  <si>
    <t>HARRI</t>
  </si>
  <si>
    <t>HARRISMITH</t>
  </si>
  <si>
    <t>jam</t>
  </si>
  <si>
    <t>Returned to sender on waybill</t>
  </si>
  <si>
    <t>?</t>
  </si>
  <si>
    <t>nic</t>
  </si>
  <si>
    <t>KAT</t>
  </si>
  <si>
    <t>POD received from cell 0833135866 M</t>
  </si>
  <si>
    <t>Bad address</t>
  </si>
  <si>
    <t>joseph</t>
  </si>
  <si>
    <t>RDX</t>
  </si>
  <si>
    <t>RD3</t>
  </si>
  <si>
    <t>capet</t>
  </si>
  <si>
    <t>POD received from cell 0835478757 M</t>
  </si>
  <si>
    <t>rdd</t>
  </si>
  <si>
    <t>Joseph</t>
  </si>
  <si>
    <t>SIPHOKAZI</t>
  </si>
  <si>
    <t>KIMBE</t>
  </si>
  <si>
    <t>KIMBERLEY</t>
  </si>
  <si>
    <t>RD1</t>
  </si>
  <si>
    <t>MOVE ANALYTICS CC -  B &amp; L  PRIONTE</t>
  </si>
  <si>
    <t xml:space="preserve">B   L  STERTPAK DOIV PRIONTEX      </t>
  </si>
  <si>
    <t xml:space="preserve">BEACON BAY HOSPITAL                </t>
  </si>
  <si>
    <t>JOHERWIN R</t>
  </si>
  <si>
    <t>SUGIE ABBU</t>
  </si>
  <si>
    <t>Split shipment</t>
  </si>
  <si>
    <t xml:space="preserve">ST DOMINICS HOSPITAL               </t>
  </si>
  <si>
    <t>THERESA W</t>
  </si>
  <si>
    <t>JOSEPH</t>
  </si>
  <si>
    <t>J17990</t>
  </si>
  <si>
    <t xml:space="preserve">debbie slattery                    </t>
  </si>
  <si>
    <t xml:space="preserve">priontex sa                        </t>
  </si>
  <si>
    <t>suggie</t>
  </si>
  <si>
    <t>debbie</t>
  </si>
  <si>
    <t>Phumy</t>
  </si>
  <si>
    <t xml:space="preserve">DEBBIE SLATTERY                    </t>
  </si>
  <si>
    <t>DATTIE</t>
  </si>
  <si>
    <t>PARICA</t>
  </si>
  <si>
    <t xml:space="preserve">PRIONTEX                           </t>
  </si>
  <si>
    <t>SUGGIE</t>
  </si>
  <si>
    <t>pumie</t>
  </si>
  <si>
    <t xml:space="preserve">VAN JOHAIK BACK STORE              </t>
  </si>
  <si>
    <t>VAN JOHAIK BOOKSTONE</t>
  </si>
  <si>
    <t>Returned to sender on waybill number R00</t>
  </si>
  <si>
    <t xml:space="preserve">BUSAMED HARRISMITH                 </t>
  </si>
  <si>
    <t>BUSAMED HARRISMITH</t>
  </si>
  <si>
    <t>MCANDACE</t>
  </si>
  <si>
    <t xml:space="preserve">SASHA COETZEE                      </t>
  </si>
  <si>
    <t>JARSHA C</t>
  </si>
  <si>
    <t>SASHA COETZEE</t>
  </si>
  <si>
    <t>POD received from cell 0614084828 M</t>
  </si>
  <si>
    <t xml:space="preserve">PRIONTEX SA                        </t>
  </si>
  <si>
    <t>PHUMI</t>
  </si>
  <si>
    <t xml:space="preserve">ST DOMINICS HOSP                   </t>
  </si>
  <si>
    <t>THERESA</t>
  </si>
  <si>
    <t>P WHITTAL</t>
  </si>
  <si>
    <t>SUGGIE ADDU</t>
  </si>
  <si>
    <t>phumi</t>
  </si>
  <si>
    <t>7 BOXES</t>
  </si>
  <si>
    <t xml:space="preserve">AOLLIED DENTAL                     </t>
  </si>
  <si>
    <t>NADIA</t>
  </si>
  <si>
    <t>SHIREEN</t>
  </si>
  <si>
    <t xml:space="preserve">MEDICAL WOUND WIZARDS              </t>
  </si>
  <si>
    <t>LOUIES G</t>
  </si>
  <si>
    <t>Cersia</t>
  </si>
  <si>
    <t xml:space="preserve">DILLY BLUE                         </t>
  </si>
  <si>
    <t>Wendy</t>
  </si>
  <si>
    <t xml:space="preserve">ST DOMNINICS HOSP                  </t>
  </si>
  <si>
    <t>THERESA WHITTAL</t>
  </si>
  <si>
    <t>Lucinda</t>
  </si>
  <si>
    <t xml:space="preserve">ISPINE                             </t>
  </si>
  <si>
    <t>BELINDA</t>
  </si>
  <si>
    <t>VANESSA</t>
  </si>
  <si>
    <t xml:space="preserve">EDIARIO TRADERS T A THE LAUNDR     </t>
  </si>
  <si>
    <t>NIEO</t>
  </si>
  <si>
    <t>Chante</t>
  </si>
  <si>
    <t>DEBBIE</t>
  </si>
  <si>
    <t>Acc No</t>
  </si>
  <si>
    <t>Date</t>
  </si>
  <si>
    <t>Start Town</t>
  </si>
  <si>
    <t>Dest</t>
  </si>
  <si>
    <t>OUT</t>
  </si>
  <si>
    <t>RTL</t>
  </si>
  <si>
    <t>Prcls</t>
  </si>
  <si>
    <t>Mass</t>
  </si>
  <si>
    <t>Amount</t>
  </si>
  <si>
    <t>Vat</t>
  </si>
  <si>
    <t>MA Info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</si>
</sst>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R&quot;\ #,##0;[Red]&quot;R&quot;\ \-#,##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6">
    <xf numFmtId="0" fontId="0" fillId="0" borderId="0" xfId="0"/>
    <xf numFmtId="14" fontId="0" fillId="0" borderId="0" xfId="0" applyNumberFormat="1"/>
    <xf numFmtId="20" fontId="0" fillId="0" borderId="0" xfId="0" applyNumberFormat="1"/>
    <xf numFmtId="164" fontId="0" fillId="0" borderId="0" xfId="0" applyNumberFormat="1"/>
    <xf numFmtId="0" fontId="0" fillId="0" borderId="0" xfId="0"/>
    <xf numFmtId="0" fontId="16" fillId="0" borderId="0" xfId="0" applyFont="1" applyAlignment="1">
      <alignment horizontal="center" vertic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N143"/>
  <sheetViews>
    <sheetView tabSelected="1" topLeftCell="CJ1" workbookViewId="0">
      <selection activeCell="CJ2" sqref="A2:XFD2"/>
    </sheetView>
  </sheetViews>
  <sheetFormatPr defaultRowHeight="15" x14ac:dyDescent="0.25"/>
  <cols>
    <col min="1" max="1" width="7.42578125" bestFit="1" customWidth="1"/>
    <col min="2" max="2" width="34.85546875" bestFit="1" customWidth="1"/>
    <col min="3" max="3" width="5.28515625" bestFit="1" customWidth="1"/>
    <col min="4" max="4" width="10.140625" bestFit="1" customWidth="1"/>
    <col min="5" max="5" width="14.28515625" bestFit="1" customWidth="1"/>
    <col min="6" max="6" width="10.7109375" bestFit="1" customWidth="1"/>
    <col min="7" max="7" width="7" bestFit="1" customWidth="1"/>
    <col min="8" max="8" width="7.42578125" bestFit="1" customWidth="1"/>
    <col min="9" max="9" width="18" bestFit="1" customWidth="1"/>
    <col min="10" max="10" width="31.42578125" bestFit="1" customWidth="1"/>
    <col min="11" max="11" width="16.140625" bestFit="1" customWidth="1"/>
    <col min="12" max="12" width="7.7109375" bestFit="1" customWidth="1"/>
    <col min="13" max="13" width="18" bestFit="1" customWidth="1"/>
    <col min="14" max="14" width="34.140625" bestFit="1" customWidth="1"/>
    <col min="15" max="15" width="4.85546875" bestFit="1" customWidth="1"/>
    <col min="16" max="16" width="20.42578125" bestFit="1" customWidth="1"/>
    <col min="17" max="17" width="4.28515625" bestFit="1" customWidth="1"/>
    <col min="18" max="18" width="4.5703125" bestFit="1" customWidth="1"/>
    <col min="19" max="19" width="5.140625" bestFit="1" customWidth="1"/>
    <col min="20" max="22" width="4.5703125" bestFit="1" customWidth="1"/>
    <col min="23" max="23" width="4.28515625" bestFit="1" customWidth="1"/>
    <col min="24" max="24" width="4.5703125" bestFit="1" customWidth="1"/>
    <col min="25" max="25" width="4.28515625" bestFit="1" customWidth="1"/>
    <col min="26" max="26" width="4.5703125" bestFit="1" customWidth="1"/>
    <col min="27" max="27" width="4.42578125" bestFit="1" customWidth="1"/>
    <col min="28" max="28" width="4.5703125" bestFit="1" customWidth="1"/>
    <col min="29" max="29" width="4" bestFit="1" customWidth="1"/>
    <col min="30" max="30" width="4.5703125" bestFit="1" customWidth="1"/>
    <col min="31" max="31" width="4.85546875" bestFit="1" customWidth="1"/>
    <col min="32" max="32" width="4.5703125" bestFit="1" customWidth="1"/>
    <col min="33" max="33" width="4.28515625" bestFit="1" customWidth="1"/>
    <col min="34" max="36" width="4.5703125" bestFit="1" customWidth="1"/>
    <col min="37" max="37" width="4.42578125" bestFit="1" customWidth="1"/>
    <col min="38" max="38" width="4.5703125" bestFit="1" customWidth="1"/>
    <col min="39" max="39" width="4.85546875" bestFit="1" customWidth="1"/>
    <col min="40" max="40" width="4.5703125" bestFit="1" customWidth="1"/>
    <col min="41" max="41" width="5" bestFit="1" customWidth="1"/>
    <col min="42" max="42" width="4.5703125" bestFit="1" customWidth="1"/>
    <col min="43" max="43" width="6" bestFit="1" customWidth="1"/>
    <col min="44" max="46" width="4.5703125" bestFit="1" customWidth="1"/>
    <col min="47" max="47" width="5" bestFit="1" customWidth="1"/>
    <col min="48" max="48" width="4.5703125" bestFit="1" customWidth="1"/>
    <col min="49" max="49" width="3.42578125" bestFit="1" customWidth="1"/>
    <col min="50" max="50" width="4.5703125" bestFit="1" customWidth="1"/>
    <col min="51" max="51" width="4.28515625" bestFit="1" customWidth="1"/>
    <col min="52" max="52" width="4.5703125" bestFit="1" customWidth="1"/>
    <col min="53" max="53" width="4" bestFit="1" customWidth="1"/>
    <col min="54" max="54" width="4.5703125" bestFit="1" customWidth="1"/>
    <col min="55" max="55" width="3.85546875" bestFit="1" customWidth="1"/>
    <col min="56" max="56" width="4.5703125" bestFit="1" customWidth="1"/>
    <col min="57" max="57" width="4.85546875" bestFit="1" customWidth="1"/>
    <col min="58" max="58" width="4.5703125" bestFit="1" customWidth="1"/>
    <col min="59" max="59" width="13.7109375" bestFit="1" customWidth="1"/>
    <col min="60" max="60" width="6.85546875" bestFit="1" customWidth="1"/>
    <col min="61" max="61" width="6.7109375" bestFit="1" customWidth="1"/>
    <col min="62" max="62" width="7.28515625" bestFit="1" customWidth="1"/>
    <col min="63" max="63" width="6.28515625" bestFit="1" customWidth="1"/>
    <col min="64" max="64" width="8.5703125" bestFit="1" customWidth="1"/>
    <col min="65" max="65" width="6" bestFit="1" customWidth="1"/>
    <col min="66" max="66" width="7" bestFit="1" customWidth="1"/>
    <col min="68" max="68" width="18.42578125" bestFit="1" customWidth="1"/>
    <col min="69" max="70" width="23.7109375" bestFit="1" customWidth="1"/>
    <col min="71" max="71" width="10.7109375" bestFit="1" customWidth="1"/>
    <col min="72" max="72" width="9.7109375" bestFit="1" customWidth="1"/>
    <col min="73" max="73" width="28.28515625" bestFit="1" customWidth="1"/>
    <col min="74" max="74" width="8.5703125" bestFit="1" customWidth="1"/>
    <col min="75" max="75" width="14" bestFit="1" customWidth="1"/>
    <col min="76" max="76" width="16.140625" bestFit="1" customWidth="1"/>
    <col min="77" max="77" width="13.85546875" bestFit="1" customWidth="1"/>
    <col min="78" max="78" width="8" bestFit="1" customWidth="1"/>
    <col min="79" max="79" width="39.7109375" bestFit="1" customWidth="1"/>
    <col min="80" max="80" width="9" bestFit="1" customWidth="1"/>
    <col min="81" max="81" width="18" bestFit="1" customWidth="1"/>
    <col min="82" max="82" width="16" bestFit="1" customWidth="1"/>
    <col min="83" max="83" width="22.28515625" bestFit="1" customWidth="1"/>
    <col min="84" max="84" width="14" bestFit="1" customWidth="1"/>
    <col min="85" max="85" width="6.42578125" bestFit="1" customWidth="1"/>
    <col min="86" max="86" width="13.85546875" bestFit="1" customWidth="1"/>
    <col min="87" max="87" width="11.140625" bestFit="1" customWidth="1"/>
    <col min="88" max="88" width="12" bestFit="1" customWidth="1"/>
    <col min="89" max="89" width="5" bestFit="1" customWidth="1"/>
    <col min="90" max="90" width="13.28515625" bestFit="1" customWidth="1"/>
    <col min="91" max="91" width="18.28515625" bestFit="1" customWidth="1"/>
  </cols>
  <sheetData>
    <row r="1" spans="1:92" x14ac:dyDescent="0.25">
      <c r="A1" s="5" t="s">
        <v>172</v>
      </c>
      <c r="B1" s="5" t="s">
        <v>0</v>
      </c>
      <c r="C1" s="5" t="s">
        <v>1</v>
      </c>
      <c r="D1" s="5" t="s">
        <v>2</v>
      </c>
      <c r="E1" s="5" t="s">
        <v>3</v>
      </c>
      <c r="F1" s="5" t="s">
        <v>173</v>
      </c>
      <c r="G1" s="5" t="s">
        <v>4</v>
      </c>
      <c r="H1" s="5" t="s">
        <v>5</v>
      </c>
      <c r="I1" s="5" t="s">
        <v>174</v>
      </c>
      <c r="J1" s="5" t="s">
        <v>6</v>
      </c>
      <c r="K1" s="5" t="s">
        <v>7</v>
      </c>
      <c r="L1" s="5" t="s">
        <v>175</v>
      </c>
      <c r="M1" s="5" t="s">
        <v>8</v>
      </c>
      <c r="N1" s="5" t="s">
        <v>9</v>
      </c>
      <c r="O1" s="5" t="s">
        <v>10</v>
      </c>
      <c r="P1" s="5" t="s">
        <v>11</v>
      </c>
      <c r="Q1" s="5" t="s">
        <v>12</v>
      </c>
      <c r="R1" s="5" t="s">
        <v>13</v>
      </c>
      <c r="S1" s="5" t="s">
        <v>14</v>
      </c>
      <c r="T1" s="5" t="s">
        <v>13</v>
      </c>
      <c r="U1" s="5" t="s">
        <v>15</v>
      </c>
      <c r="V1" s="5" t="s">
        <v>13</v>
      </c>
      <c r="W1" s="5" t="s">
        <v>16</v>
      </c>
      <c r="X1" s="5" t="s">
        <v>13</v>
      </c>
      <c r="Y1" s="5" t="s">
        <v>17</v>
      </c>
      <c r="Z1" s="5" t="s">
        <v>13</v>
      </c>
      <c r="AA1" s="5" t="s">
        <v>18</v>
      </c>
      <c r="AB1" s="5" t="s">
        <v>13</v>
      </c>
      <c r="AC1" s="5" t="s">
        <v>20</v>
      </c>
      <c r="AD1" s="5" t="s">
        <v>13</v>
      </c>
      <c r="AE1" s="5" t="s">
        <v>21</v>
      </c>
      <c r="AF1" s="5" t="s">
        <v>13</v>
      </c>
      <c r="AG1" s="5" t="s">
        <v>22</v>
      </c>
      <c r="AH1" s="5" t="s">
        <v>13</v>
      </c>
      <c r="AI1" s="5" t="s">
        <v>23</v>
      </c>
      <c r="AJ1" s="5" t="s">
        <v>13</v>
      </c>
      <c r="AK1" s="5" t="s">
        <v>24</v>
      </c>
      <c r="AL1" s="5" t="s">
        <v>13</v>
      </c>
      <c r="AM1" s="5" t="s">
        <v>25</v>
      </c>
      <c r="AN1" s="5" t="s">
        <v>13</v>
      </c>
      <c r="AO1" s="5" t="s">
        <v>26</v>
      </c>
      <c r="AP1" s="5" t="s">
        <v>13</v>
      </c>
      <c r="AQ1" s="5" t="s">
        <v>27</v>
      </c>
      <c r="AR1" s="5" t="s">
        <v>13</v>
      </c>
      <c r="AS1" s="5" t="s">
        <v>28</v>
      </c>
      <c r="AT1" s="5" t="s">
        <v>13</v>
      </c>
      <c r="AU1" s="5" t="s">
        <v>29</v>
      </c>
      <c r="AV1" s="5" t="s">
        <v>13</v>
      </c>
      <c r="AW1" s="5" t="s">
        <v>30</v>
      </c>
      <c r="AX1" s="5" t="s">
        <v>13</v>
      </c>
      <c r="AY1" s="5" t="s">
        <v>31</v>
      </c>
      <c r="AZ1" s="5" t="s">
        <v>13</v>
      </c>
      <c r="BA1" s="5" t="s">
        <v>32</v>
      </c>
      <c r="BB1" s="5" t="s">
        <v>13</v>
      </c>
      <c r="BC1" s="5" t="s">
        <v>176</v>
      </c>
      <c r="BD1" s="5" t="s">
        <v>13</v>
      </c>
      <c r="BE1" s="5" t="s">
        <v>177</v>
      </c>
      <c r="BF1" s="5" t="s">
        <v>13</v>
      </c>
      <c r="BG1" s="5" t="s">
        <v>33</v>
      </c>
      <c r="BH1" s="5" t="s">
        <v>178</v>
      </c>
      <c r="BI1" s="5" t="s">
        <v>34</v>
      </c>
      <c r="BJ1" s="5" t="s">
        <v>35</v>
      </c>
      <c r="BK1" s="5" t="s">
        <v>179</v>
      </c>
      <c r="BL1" s="5" t="s">
        <v>180</v>
      </c>
      <c r="BM1" s="5" t="s">
        <v>181</v>
      </c>
      <c r="BN1" s="5" t="s">
        <v>36</v>
      </c>
      <c r="BO1" s="5" t="s">
        <v>37</v>
      </c>
      <c r="BP1" s="5" t="s">
        <v>38</v>
      </c>
      <c r="BQ1" s="5" t="s">
        <v>39</v>
      </c>
      <c r="BR1" s="5" t="s">
        <v>40</v>
      </c>
      <c r="BS1" s="5" t="s">
        <v>41</v>
      </c>
      <c r="BT1" s="5" t="s">
        <v>42</v>
      </c>
      <c r="BU1" s="5" t="s">
        <v>43</v>
      </c>
      <c r="BV1" s="5" t="s">
        <v>44</v>
      </c>
      <c r="BW1" s="5" t="s">
        <v>45</v>
      </c>
      <c r="BX1" s="5" t="s">
        <v>46</v>
      </c>
      <c r="BY1" s="5" t="s">
        <v>47</v>
      </c>
      <c r="BZ1" s="5" t="s">
        <v>48</v>
      </c>
      <c r="CA1" s="5" t="s">
        <v>49</v>
      </c>
      <c r="CB1" s="5" t="s">
        <v>50</v>
      </c>
      <c r="CC1" s="5" t="s">
        <v>51</v>
      </c>
      <c r="CD1" s="5" t="s">
        <v>52</v>
      </c>
      <c r="CE1" s="5" t="s">
        <v>53</v>
      </c>
      <c r="CF1" s="5" t="s">
        <v>54</v>
      </c>
      <c r="CG1" s="5" t="s">
        <v>55</v>
      </c>
      <c r="CH1" s="5" t="s">
        <v>56</v>
      </c>
      <c r="CI1" s="5" t="s">
        <v>57</v>
      </c>
      <c r="CJ1" s="5" t="s">
        <v>58</v>
      </c>
      <c r="CK1" s="5" t="s">
        <v>59</v>
      </c>
      <c r="CL1" s="5" t="s">
        <v>60</v>
      </c>
      <c r="CM1" s="5" t="s">
        <v>61</v>
      </c>
      <c r="CN1" s="5" t="s">
        <v>182</v>
      </c>
    </row>
    <row r="2" spans="1:92" x14ac:dyDescent="0.25">
      <c r="A2" t="s">
        <v>124</v>
      </c>
      <c r="B2" t="s">
        <v>115</v>
      </c>
      <c r="C2" t="s">
        <v>62</v>
      </c>
      <c r="E2" t="str">
        <f>"009939949624"</f>
        <v>009939949624</v>
      </c>
      <c r="F2" s="1">
        <v>44077</v>
      </c>
      <c r="G2">
        <v>202103</v>
      </c>
      <c r="H2" t="s">
        <v>87</v>
      </c>
      <c r="I2" t="s">
        <v>88</v>
      </c>
      <c r="J2" t="s">
        <v>116</v>
      </c>
      <c r="K2" t="s">
        <v>63</v>
      </c>
      <c r="L2" t="s">
        <v>79</v>
      </c>
      <c r="M2" t="s">
        <v>80</v>
      </c>
      <c r="N2" t="s">
        <v>117</v>
      </c>
      <c r="O2" t="s">
        <v>70</v>
      </c>
      <c r="P2" t="str">
        <f>"SUGIE ABBUI                   "</f>
        <v xml:space="preserve">SUGIE ABBUI                   </v>
      </c>
      <c r="Q2">
        <v>0</v>
      </c>
      <c r="R2">
        <v>0</v>
      </c>
      <c r="S2">
        <v>0</v>
      </c>
      <c r="T2">
        <v>0</v>
      </c>
      <c r="U2">
        <v>0</v>
      </c>
      <c r="V2">
        <v>0</v>
      </c>
      <c r="W2">
        <v>0</v>
      </c>
      <c r="X2">
        <v>0</v>
      </c>
      <c r="Y2">
        <v>0</v>
      </c>
      <c r="Z2">
        <v>0</v>
      </c>
      <c r="AA2">
        <v>0</v>
      </c>
      <c r="AB2">
        <v>0</v>
      </c>
      <c r="AC2">
        <v>0</v>
      </c>
      <c r="AD2">
        <v>0</v>
      </c>
      <c r="AE2">
        <v>0</v>
      </c>
      <c r="AF2">
        <v>0</v>
      </c>
      <c r="AG2">
        <v>0</v>
      </c>
      <c r="AH2">
        <v>0</v>
      </c>
      <c r="AI2">
        <v>0</v>
      </c>
      <c r="AJ2">
        <v>0</v>
      </c>
      <c r="AK2">
        <v>0</v>
      </c>
      <c r="AL2">
        <v>0</v>
      </c>
      <c r="AM2">
        <v>20.399999999999999</v>
      </c>
      <c r="AN2">
        <v>0</v>
      </c>
      <c r="AO2">
        <v>0</v>
      </c>
      <c r="AP2">
        <v>0</v>
      </c>
      <c r="AQ2">
        <v>0</v>
      </c>
      <c r="AR2">
        <v>0</v>
      </c>
      <c r="AS2">
        <v>0</v>
      </c>
      <c r="AT2">
        <v>0</v>
      </c>
      <c r="AU2">
        <v>0</v>
      </c>
      <c r="AV2">
        <v>0</v>
      </c>
      <c r="AW2">
        <v>0</v>
      </c>
      <c r="AX2">
        <v>0</v>
      </c>
      <c r="AY2">
        <v>0</v>
      </c>
      <c r="AZ2">
        <v>0</v>
      </c>
      <c r="BA2">
        <v>0</v>
      </c>
      <c r="BB2">
        <v>0</v>
      </c>
      <c r="BC2" s="4">
        <v>0</v>
      </c>
      <c r="BD2" s="4">
        <v>0</v>
      </c>
      <c r="BE2" s="4">
        <v>0</v>
      </c>
      <c r="BF2" s="4">
        <v>0</v>
      </c>
      <c r="BG2">
        <v>0</v>
      </c>
      <c r="BH2">
        <v>3</v>
      </c>
      <c r="BI2">
        <v>42.9</v>
      </c>
      <c r="BJ2">
        <v>47.3</v>
      </c>
      <c r="BK2">
        <v>48</v>
      </c>
      <c r="BL2">
        <v>166.12</v>
      </c>
      <c r="BM2">
        <v>24.92</v>
      </c>
      <c r="BN2">
        <v>191.04</v>
      </c>
      <c r="BO2">
        <v>191.04</v>
      </c>
      <c r="BQ2" t="s">
        <v>118</v>
      </c>
      <c r="BR2" t="s">
        <v>119</v>
      </c>
      <c r="BS2" s="1">
        <v>44082</v>
      </c>
      <c r="BT2" s="2">
        <v>0.43333333333333335</v>
      </c>
      <c r="BU2" t="s">
        <v>111</v>
      </c>
      <c r="BV2" t="s">
        <v>67</v>
      </c>
      <c r="BW2" t="s">
        <v>120</v>
      </c>
      <c r="BX2" t="s">
        <v>81</v>
      </c>
      <c r="BY2">
        <v>135450</v>
      </c>
      <c r="CC2" t="s">
        <v>80</v>
      </c>
      <c r="CD2">
        <v>5241</v>
      </c>
      <c r="CE2" t="s">
        <v>72</v>
      </c>
      <c r="CF2" s="1">
        <v>44082</v>
      </c>
      <c r="CI2">
        <v>2</v>
      </c>
      <c r="CJ2">
        <v>3</v>
      </c>
      <c r="CK2" t="s">
        <v>114</v>
      </c>
      <c r="CL2" t="s">
        <v>67</v>
      </c>
    </row>
    <row r="3" spans="1:92" x14ac:dyDescent="0.25">
      <c r="A3" t="s">
        <v>124</v>
      </c>
      <c r="B3" t="s">
        <v>115</v>
      </c>
      <c r="C3" t="s">
        <v>62</v>
      </c>
      <c r="E3" t="str">
        <f>"009939949625"</f>
        <v>009939949625</v>
      </c>
      <c r="F3" s="1">
        <v>44077</v>
      </c>
      <c r="G3">
        <v>202103</v>
      </c>
      <c r="H3" t="s">
        <v>87</v>
      </c>
      <c r="I3" t="s">
        <v>88</v>
      </c>
      <c r="J3" t="s">
        <v>116</v>
      </c>
      <c r="K3" t="s">
        <v>63</v>
      </c>
      <c r="L3" t="s">
        <v>79</v>
      </c>
      <c r="M3" t="s">
        <v>80</v>
      </c>
      <c r="N3" t="s">
        <v>121</v>
      </c>
      <c r="O3" t="s">
        <v>70</v>
      </c>
      <c r="P3" t="str">
        <f>"SUGIE ABBUI                   "</f>
        <v xml:space="preserve">SUGIE ABBUI                   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0</v>
      </c>
      <c r="Y3">
        <v>0</v>
      </c>
      <c r="Z3">
        <v>0</v>
      </c>
      <c r="AA3">
        <v>0</v>
      </c>
      <c r="AB3">
        <v>0</v>
      </c>
      <c r="AC3">
        <v>0</v>
      </c>
      <c r="AD3">
        <v>0</v>
      </c>
      <c r="AE3">
        <v>0</v>
      </c>
      <c r="AF3">
        <v>0</v>
      </c>
      <c r="AG3">
        <v>0</v>
      </c>
      <c r="AH3">
        <v>0</v>
      </c>
      <c r="AI3">
        <v>0</v>
      </c>
      <c r="AJ3">
        <v>0</v>
      </c>
      <c r="AK3">
        <v>0</v>
      </c>
      <c r="AL3">
        <v>0</v>
      </c>
      <c r="AM3">
        <v>20.399999999999999</v>
      </c>
      <c r="AN3">
        <v>0</v>
      </c>
      <c r="AO3">
        <v>0</v>
      </c>
      <c r="AP3">
        <v>0</v>
      </c>
      <c r="AQ3">
        <v>0</v>
      </c>
      <c r="AR3">
        <v>0</v>
      </c>
      <c r="AS3">
        <v>0</v>
      </c>
      <c r="AT3">
        <v>0</v>
      </c>
      <c r="AU3">
        <v>0</v>
      </c>
      <c r="AV3">
        <v>0</v>
      </c>
      <c r="AW3">
        <v>0</v>
      </c>
      <c r="AX3">
        <v>0</v>
      </c>
      <c r="AY3">
        <v>0</v>
      </c>
      <c r="AZ3">
        <v>0</v>
      </c>
      <c r="BA3">
        <v>0</v>
      </c>
      <c r="BB3">
        <v>0</v>
      </c>
      <c r="BC3" s="4">
        <v>0</v>
      </c>
      <c r="BD3" s="4">
        <v>0</v>
      </c>
      <c r="BE3" s="4">
        <v>0</v>
      </c>
      <c r="BF3" s="4">
        <v>0</v>
      </c>
      <c r="BG3">
        <v>0</v>
      </c>
      <c r="BH3">
        <v>3</v>
      </c>
      <c r="BI3">
        <v>42</v>
      </c>
      <c r="BJ3">
        <v>47.3</v>
      </c>
      <c r="BK3">
        <v>48</v>
      </c>
      <c r="BL3">
        <v>166.12</v>
      </c>
      <c r="BM3">
        <v>24.92</v>
      </c>
      <c r="BN3">
        <v>191.04</v>
      </c>
      <c r="BO3">
        <v>191.04</v>
      </c>
      <c r="BQ3" t="s">
        <v>122</v>
      </c>
      <c r="BR3" t="s">
        <v>119</v>
      </c>
      <c r="BS3" s="1">
        <v>44081</v>
      </c>
      <c r="BT3" s="2">
        <v>0.52083333333333337</v>
      </c>
      <c r="BU3" t="s">
        <v>123</v>
      </c>
      <c r="BV3" t="s">
        <v>71</v>
      </c>
      <c r="BY3">
        <v>135450</v>
      </c>
      <c r="CC3" t="s">
        <v>80</v>
      </c>
      <c r="CD3">
        <v>5200</v>
      </c>
      <c r="CE3" t="s">
        <v>72</v>
      </c>
      <c r="CF3" s="1">
        <v>44081</v>
      </c>
      <c r="CI3">
        <v>2</v>
      </c>
      <c r="CJ3">
        <v>2</v>
      </c>
      <c r="CK3" t="s">
        <v>114</v>
      </c>
      <c r="CL3" t="s">
        <v>67</v>
      </c>
    </row>
    <row r="4" spans="1:92" x14ac:dyDescent="0.25">
      <c r="A4" t="s">
        <v>124</v>
      </c>
      <c r="B4" t="s">
        <v>115</v>
      </c>
      <c r="C4" t="s">
        <v>62</v>
      </c>
      <c r="E4" t="str">
        <f>"009939981560"</f>
        <v>009939981560</v>
      </c>
      <c r="F4" s="1">
        <v>44077</v>
      </c>
      <c r="G4">
        <v>202103</v>
      </c>
      <c r="H4" t="s">
        <v>79</v>
      </c>
      <c r="I4" t="s">
        <v>80</v>
      </c>
      <c r="J4" t="s">
        <v>125</v>
      </c>
      <c r="K4" t="s">
        <v>63</v>
      </c>
      <c r="L4" t="s">
        <v>83</v>
      </c>
      <c r="M4" t="s">
        <v>84</v>
      </c>
      <c r="N4" t="s">
        <v>126</v>
      </c>
      <c r="O4" t="s">
        <v>70</v>
      </c>
      <c r="P4" t="str">
        <f>"                              "</f>
        <v xml:space="preserve">                              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0</v>
      </c>
      <c r="AL4">
        <v>0</v>
      </c>
      <c r="AM4">
        <v>55.91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 s="4">
        <v>0</v>
      </c>
      <c r="BD4" s="4">
        <v>0</v>
      </c>
      <c r="BE4" s="4">
        <v>0</v>
      </c>
      <c r="BF4" s="4">
        <v>0</v>
      </c>
      <c r="BG4">
        <v>0</v>
      </c>
      <c r="BH4">
        <v>6</v>
      </c>
      <c r="BI4">
        <v>51.4</v>
      </c>
      <c r="BJ4">
        <v>121.5</v>
      </c>
      <c r="BK4">
        <v>122</v>
      </c>
      <c r="BL4">
        <v>446.5</v>
      </c>
      <c r="BM4">
        <v>66.98</v>
      </c>
      <c r="BN4">
        <v>513.48</v>
      </c>
      <c r="BO4">
        <v>513.48</v>
      </c>
      <c r="BQ4" t="s">
        <v>127</v>
      </c>
      <c r="BR4" t="s">
        <v>128</v>
      </c>
      <c r="BS4" s="1">
        <v>44083</v>
      </c>
      <c r="BT4" s="2">
        <v>0.69097222222222221</v>
      </c>
      <c r="BU4" t="s">
        <v>129</v>
      </c>
      <c r="BV4" t="s">
        <v>67</v>
      </c>
      <c r="BW4" t="s">
        <v>85</v>
      </c>
      <c r="BX4" t="s">
        <v>86</v>
      </c>
      <c r="BY4">
        <v>669148.11</v>
      </c>
      <c r="CA4" t="s">
        <v>94</v>
      </c>
      <c r="CC4" t="s">
        <v>84</v>
      </c>
      <c r="CD4">
        <v>4000</v>
      </c>
      <c r="CE4" t="s">
        <v>72</v>
      </c>
      <c r="CF4" s="1">
        <v>44084</v>
      </c>
      <c r="CI4">
        <v>1</v>
      </c>
      <c r="CJ4">
        <v>4</v>
      </c>
      <c r="CK4" t="s">
        <v>77</v>
      </c>
      <c r="CL4" t="s">
        <v>67</v>
      </c>
    </row>
    <row r="5" spans="1:92" x14ac:dyDescent="0.25">
      <c r="A5" t="s">
        <v>124</v>
      </c>
      <c r="B5" t="s">
        <v>115</v>
      </c>
      <c r="C5" t="s">
        <v>62</v>
      </c>
      <c r="E5" t="str">
        <f>"009939949622"</f>
        <v>009939949622</v>
      </c>
      <c r="F5" s="1">
        <v>44082</v>
      </c>
      <c r="G5">
        <v>202103</v>
      </c>
      <c r="H5" t="s">
        <v>87</v>
      </c>
      <c r="I5" t="s">
        <v>88</v>
      </c>
      <c r="J5" t="s">
        <v>116</v>
      </c>
      <c r="K5" t="s">
        <v>63</v>
      </c>
      <c r="L5" t="s">
        <v>79</v>
      </c>
      <c r="M5" t="s">
        <v>80</v>
      </c>
      <c r="N5" t="s">
        <v>130</v>
      </c>
      <c r="O5" t="s">
        <v>70</v>
      </c>
      <c r="P5" t="str">
        <f>"SUGIE ABBUI                   "</f>
        <v xml:space="preserve">SUGIE ABBUI                   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9.6199999999999992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 s="4">
        <v>0</v>
      </c>
      <c r="BD5" s="4">
        <v>0</v>
      </c>
      <c r="BE5" s="4">
        <v>0</v>
      </c>
      <c r="BF5" s="4">
        <v>0</v>
      </c>
      <c r="BG5">
        <v>0</v>
      </c>
      <c r="BH5">
        <v>1</v>
      </c>
      <c r="BI5">
        <v>17.100000000000001</v>
      </c>
      <c r="BJ5">
        <v>15.7</v>
      </c>
      <c r="BK5">
        <v>18</v>
      </c>
      <c r="BL5">
        <v>80.94</v>
      </c>
      <c r="BM5">
        <v>12.14</v>
      </c>
      <c r="BN5">
        <v>93.08</v>
      </c>
      <c r="BO5">
        <v>93.08</v>
      </c>
      <c r="BQ5" t="s">
        <v>131</v>
      </c>
      <c r="BR5" t="s">
        <v>119</v>
      </c>
      <c r="BS5" s="1">
        <v>44083</v>
      </c>
      <c r="BT5" s="2">
        <v>0.41666666666666669</v>
      </c>
      <c r="BU5" t="s">
        <v>132</v>
      </c>
      <c r="BV5" t="s">
        <v>71</v>
      </c>
      <c r="BY5">
        <v>78400</v>
      </c>
      <c r="CC5" t="s">
        <v>80</v>
      </c>
      <c r="CD5">
        <v>5241</v>
      </c>
      <c r="CE5" t="s">
        <v>72</v>
      </c>
      <c r="CF5" s="1">
        <v>44083</v>
      </c>
      <c r="CI5">
        <v>2</v>
      </c>
      <c r="CJ5">
        <v>1</v>
      </c>
      <c r="CK5" t="s">
        <v>114</v>
      </c>
      <c r="CL5" t="s">
        <v>67</v>
      </c>
    </row>
    <row r="6" spans="1:92" x14ac:dyDescent="0.25">
      <c r="A6" t="s">
        <v>124</v>
      </c>
      <c r="B6" t="s">
        <v>115</v>
      </c>
      <c r="C6" t="s">
        <v>62</v>
      </c>
      <c r="E6" t="str">
        <f>"009939981559"</f>
        <v>009939981559</v>
      </c>
      <c r="F6" s="1">
        <v>44083</v>
      </c>
      <c r="G6">
        <v>202103</v>
      </c>
      <c r="H6" t="s">
        <v>79</v>
      </c>
      <c r="I6" t="s">
        <v>80</v>
      </c>
      <c r="J6" t="s">
        <v>130</v>
      </c>
      <c r="K6" t="s">
        <v>63</v>
      </c>
      <c r="L6" t="s">
        <v>83</v>
      </c>
      <c r="M6" t="s">
        <v>84</v>
      </c>
      <c r="N6" t="s">
        <v>133</v>
      </c>
      <c r="O6" t="s">
        <v>70</v>
      </c>
      <c r="P6" t="str">
        <f>"                              "</f>
        <v xml:space="preserve">                              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0</v>
      </c>
      <c r="AE6">
        <v>0</v>
      </c>
      <c r="AF6">
        <v>0</v>
      </c>
      <c r="AG6">
        <v>0</v>
      </c>
      <c r="AH6">
        <v>0</v>
      </c>
      <c r="AI6">
        <v>0</v>
      </c>
      <c r="AJ6">
        <v>0</v>
      </c>
      <c r="AK6">
        <v>0</v>
      </c>
      <c r="AL6">
        <v>0</v>
      </c>
      <c r="AM6">
        <v>13.88</v>
      </c>
      <c r="AN6">
        <v>0</v>
      </c>
      <c r="AO6">
        <v>0</v>
      </c>
      <c r="AP6">
        <v>0</v>
      </c>
      <c r="AQ6">
        <v>0</v>
      </c>
      <c r="AR6">
        <v>0</v>
      </c>
      <c r="AS6">
        <v>0</v>
      </c>
      <c r="AT6">
        <v>0</v>
      </c>
      <c r="AU6">
        <v>0</v>
      </c>
      <c r="AV6">
        <v>0</v>
      </c>
      <c r="AW6">
        <v>0</v>
      </c>
      <c r="AX6">
        <v>0</v>
      </c>
      <c r="AY6">
        <v>0</v>
      </c>
      <c r="AZ6">
        <v>0</v>
      </c>
      <c r="BA6">
        <v>0</v>
      </c>
      <c r="BB6">
        <v>0</v>
      </c>
      <c r="BC6" s="4">
        <v>0</v>
      </c>
      <c r="BD6" s="4">
        <v>0</v>
      </c>
      <c r="BE6" s="4">
        <v>0</v>
      </c>
      <c r="BF6" s="4">
        <v>0</v>
      </c>
      <c r="BG6">
        <v>0</v>
      </c>
      <c r="BH6">
        <v>1</v>
      </c>
      <c r="BI6">
        <v>6</v>
      </c>
      <c r="BJ6">
        <v>20.3</v>
      </c>
      <c r="BK6">
        <v>21</v>
      </c>
      <c r="BL6">
        <v>114.6</v>
      </c>
      <c r="BM6">
        <v>17.190000000000001</v>
      </c>
      <c r="BN6">
        <v>131.79</v>
      </c>
      <c r="BO6">
        <v>131.79</v>
      </c>
      <c r="BQ6" t="s">
        <v>134</v>
      </c>
      <c r="BS6" s="1">
        <v>44089</v>
      </c>
      <c r="BT6" s="2">
        <v>0.38611111111111113</v>
      </c>
      <c r="BU6" t="s">
        <v>135</v>
      </c>
      <c r="BV6" t="s">
        <v>67</v>
      </c>
      <c r="BW6" t="s">
        <v>85</v>
      </c>
      <c r="BX6" t="s">
        <v>86</v>
      </c>
      <c r="BY6">
        <v>101250</v>
      </c>
      <c r="CA6" t="s">
        <v>89</v>
      </c>
      <c r="CC6" t="s">
        <v>84</v>
      </c>
      <c r="CD6">
        <v>4000</v>
      </c>
      <c r="CE6" t="s">
        <v>72</v>
      </c>
      <c r="CF6" s="1">
        <v>44089</v>
      </c>
      <c r="CI6">
        <v>1</v>
      </c>
      <c r="CJ6">
        <v>4</v>
      </c>
      <c r="CK6" t="s">
        <v>77</v>
      </c>
      <c r="CL6" t="s">
        <v>67</v>
      </c>
    </row>
    <row r="7" spans="1:92" x14ac:dyDescent="0.25">
      <c r="A7" t="s">
        <v>124</v>
      </c>
      <c r="B7" t="s">
        <v>115</v>
      </c>
      <c r="C7" t="s">
        <v>62</v>
      </c>
      <c r="E7" t="str">
        <f>"009939949619"</f>
        <v>009939949619</v>
      </c>
      <c r="F7" s="1">
        <v>44084</v>
      </c>
      <c r="G7">
        <v>202103</v>
      </c>
      <c r="H7" t="s">
        <v>87</v>
      </c>
      <c r="I7" t="s">
        <v>88</v>
      </c>
      <c r="J7" t="s">
        <v>116</v>
      </c>
      <c r="K7" t="s">
        <v>63</v>
      </c>
      <c r="L7" t="s">
        <v>107</v>
      </c>
      <c r="M7" t="s">
        <v>69</v>
      </c>
      <c r="N7" t="s">
        <v>136</v>
      </c>
      <c r="O7" t="s">
        <v>70</v>
      </c>
      <c r="P7" t="str">
        <f>"                              "</f>
        <v xml:space="preserve">                              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  <c r="Y7">
        <v>0</v>
      </c>
      <c r="Z7">
        <v>0</v>
      </c>
      <c r="AA7">
        <v>0</v>
      </c>
      <c r="AB7">
        <v>0</v>
      </c>
      <c r="AC7">
        <v>0</v>
      </c>
      <c r="AD7">
        <v>0</v>
      </c>
      <c r="AE7">
        <v>0</v>
      </c>
      <c r="AF7">
        <v>0</v>
      </c>
      <c r="AG7">
        <v>0</v>
      </c>
      <c r="AH7">
        <v>0</v>
      </c>
      <c r="AI7">
        <v>0</v>
      </c>
      <c r="AJ7">
        <v>0</v>
      </c>
      <c r="AK7">
        <v>0</v>
      </c>
      <c r="AL7">
        <v>0</v>
      </c>
      <c r="AM7">
        <v>12.96</v>
      </c>
      <c r="AN7">
        <v>0</v>
      </c>
      <c r="AO7">
        <v>0</v>
      </c>
      <c r="AP7">
        <v>0</v>
      </c>
      <c r="AQ7">
        <v>0</v>
      </c>
      <c r="AR7">
        <v>0</v>
      </c>
      <c r="AS7">
        <v>0</v>
      </c>
      <c r="AT7">
        <v>0</v>
      </c>
      <c r="AU7">
        <v>0</v>
      </c>
      <c r="AV7">
        <v>0</v>
      </c>
      <c r="AW7">
        <v>0</v>
      </c>
      <c r="AX7">
        <v>0</v>
      </c>
      <c r="AY7">
        <v>0</v>
      </c>
      <c r="AZ7">
        <v>0</v>
      </c>
      <c r="BA7">
        <v>0</v>
      </c>
      <c r="BB7">
        <v>0</v>
      </c>
      <c r="BC7" s="4">
        <v>0</v>
      </c>
      <c r="BD7" s="4">
        <v>0</v>
      </c>
      <c r="BE7" s="4">
        <v>0</v>
      </c>
      <c r="BF7" s="4">
        <v>0</v>
      </c>
      <c r="BG7">
        <v>0</v>
      </c>
      <c r="BH7">
        <v>1</v>
      </c>
      <c r="BI7">
        <v>14.6</v>
      </c>
      <c r="BJ7">
        <v>15.7</v>
      </c>
      <c r="BK7">
        <v>16</v>
      </c>
      <c r="BL7">
        <v>107.34</v>
      </c>
      <c r="BM7">
        <v>16.100000000000001</v>
      </c>
      <c r="BN7">
        <v>123.44</v>
      </c>
      <c r="BO7">
        <v>123.44</v>
      </c>
      <c r="BQ7" t="s">
        <v>137</v>
      </c>
      <c r="BR7" t="s">
        <v>119</v>
      </c>
      <c r="BS7" s="1">
        <v>44102</v>
      </c>
      <c r="BT7" s="2">
        <v>0.5</v>
      </c>
      <c r="BU7" t="s">
        <v>98</v>
      </c>
      <c r="BY7">
        <v>78400</v>
      </c>
      <c r="CA7" t="s">
        <v>138</v>
      </c>
      <c r="CC7" t="s">
        <v>69</v>
      </c>
      <c r="CD7">
        <v>7530</v>
      </c>
      <c r="CE7" t="s">
        <v>72</v>
      </c>
      <c r="CF7" s="1">
        <v>44104</v>
      </c>
      <c r="CI7">
        <v>3</v>
      </c>
      <c r="CJ7">
        <v>12</v>
      </c>
      <c r="CK7" t="s">
        <v>73</v>
      </c>
      <c r="CL7" t="s">
        <v>67</v>
      </c>
    </row>
    <row r="8" spans="1:92" x14ac:dyDescent="0.25">
      <c r="A8" t="s">
        <v>124</v>
      </c>
      <c r="B8" t="s">
        <v>115</v>
      </c>
      <c r="C8" t="s">
        <v>62</v>
      </c>
      <c r="E8" t="str">
        <f>"009939949618"</f>
        <v>009939949618</v>
      </c>
      <c r="F8" s="1">
        <v>44084</v>
      </c>
      <c r="G8">
        <v>202103</v>
      </c>
      <c r="H8" t="s">
        <v>87</v>
      </c>
      <c r="I8" t="s">
        <v>88</v>
      </c>
      <c r="J8" t="s">
        <v>116</v>
      </c>
      <c r="K8" t="s">
        <v>63</v>
      </c>
      <c r="L8" t="s">
        <v>95</v>
      </c>
      <c r="M8" t="s">
        <v>96</v>
      </c>
      <c r="N8" t="s">
        <v>139</v>
      </c>
      <c r="O8" t="s">
        <v>70</v>
      </c>
      <c r="P8" t="str">
        <f>"                              "</f>
        <v xml:space="preserve">                              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  <c r="AD8">
        <v>0</v>
      </c>
      <c r="AE8">
        <v>0</v>
      </c>
      <c r="AF8">
        <v>0</v>
      </c>
      <c r="AG8">
        <v>0</v>
      </c>
      <c r="AH8">
        <v>0</v>
      </c>
      <c r="AI8">
        <v>0</v>
      </c>
      <c r="AJ8">
        <v>0</v>
      </c>
      <c r="AK8">
        <v>0</v>
      </c>
      <c r="AL8">
        <v>0</v>
      </c>
      <c r="AM8">
        <v>12.43</v>
      </c>
      <c r="AN8">
        <v>0</v>
      </c>
      <c r="AO8">
        <v>0</v>
      </c>
      <c r="AP8">
        <v>0</v>
      </c>
      <c r="AQ8">
        <v>0</v>
      </c>
      <c r="AR8">
        <v>0</v>
      </c>
      <c r="AS8">
        <v>0</v>
      </c>
      <c r="AT8">
        <v>0</v>
      </c>
      <c r="AU8">
        <v>0</v>
      </c>
      <c r="AV8">
        <v>0</v>
      </c>
      <c r="AW8">
        <v>0</v>
      </c>
      <c r="AX8">
        <v>0</v>
      </c>
      <c r="AY8">
        <v>0</v>
      </c>
      <c r="AZ8">
        <v>0</v>
      </c>
      <c r="BA8">
        <v>0</v>
      </c>
      <c r="BB8">
        <v>0</v>
      </c>
      <c r="BC8" s="4">
        <v>0</v>
      </c>
      <c r="BD8" s="4">
        <v>0</v>
      </c>
      <c r="BE8" s="4">
        <v>0</v>
      </c>
      <c r="BF8" s="4">
        <v>0</v>
      </c>
      <c r="BG8">
        <v>0</v>
      </c>
      <c r="BH8">
        <v>1</v>
      </c>
      <c r="BI8">
        <v>2.5</v>
      </c>
      <c r="BJ8">
        <v>7.2</v>
      </c>
      <c r="BK8">
        <v>8</v>
      </c>
      <c r="BL8">
        <v>103.14</v>
      </c>
      <c r="BM8">
        <v>15.47</v>
      </c>
      <c r="BN8">
        <v>118.61</v>
      </c>
      <c r="BO8">
        <v>118.61</v>
      </c>
      <c r="BQ8" t="s">
        <v>140</v>
      </c>
      <c r="BR8" t="s">
        <v>119</v>
      </c>
      <c r="BS8" s="1">
        <v>44085</v>
      </c>
      <c r="BT8" s="2">
        <v>0.49305555555555558</v>
      </c>
      <c r="BU8" t="s">
        <v>141</v>
      </c>
      <c r="BV8" t="s">
        <v>71</v>
      </c>
      <c r="BY8">
        <v>36000</v>
      </c>
      <c r="CA8" t="s">
        <v>102</v>
      </c>
      <c r="CC8" t="s">
        <v>96</v>
      </c>
      <c r="CD8">
        <v>9880</v>
      </c>
      <c r="CE8" t="s">
        <v>72</v>
      </c>
      <c r="CF8" s="1">
        <v>44088</v>
      </c>
      <c r="CI8">
        <v>2</v>
      </c>
      <c r="CJ8">
        <v>1</v>
      </c>
      <c r="CK8" t="s">
        <v>73</v>
      </c>
      <c r="CL8" t="s">
        <v>67</v>
      </c>
    </row>
    <row r="9" spans="1:92" x14ac:dyDescent="0.25">
      <c r="A9" t="s">
        <v>124</v>
      </c>
      <c r="B9" t="s">
        <v>115</v>
      </c>
      <c r="C9" t="s">
        <v>62</v>
      </c>
      <c r="E9" t="str">
        <f>"009939949617"</f>
        <v>009939949617</v>
      </c>
      <c r="F9" s="1">
        <v>44084</v>
      </c>
      <c r="G9">
        <v>202103</v>
      </c>
      <c r="H9" t="s">
        <v>87</v>
      </c>
      <c r="I9" t="s">
        <v>88</v>
      </c>
      <c r="J9" t="s">
        <v>116</v>
      </c>
      <c r="K9" t="s">
        <v>63</v>
      </c>
      <c r="L9" t="s">
        <v>112</v>
      </c>
      <c r="M9" t="s">
        <v>113</v>
      </c>
      <c r="N9" t="s">
        <v>142</v>
      </c>
      <c r="O9" t="s">
        <v>70</v>
      </c>
      <c r="P9" t="str">
        <f>"                              "</f>
        <v xml:space="preserve">                              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  <c r="AG9">
        <v>0</v>
      </c>
      <c r="AH9">
        <v>0</v>
      </c>
      <c r="AI9">
        <v>0</v>
      </c>
      <c r="AJ9">
        <v>0</v>
      </c>
      <c r="AK9">
        <v>0</v>
      </c>
      <c r="AL9">
        <v>0</v>
      </c>
      <c r="AM9">
        <v>14.8</v>
      </c>
      <c r="AN9">
        <v>0</v>
      </c>
      <c r="AO9">
        <v>0</v>
      </c>
      <c r="AP9">
        <v>0</v>
      </c>
      <c r="AQ9">
        <v>0</v>
      </c>
      <c r="AR9">
        <v>0</v>
      </c>
      <c r="AS9">
        <v>0</v>
      </c>
      <c r="AT9">
        <v>0</v>
      </c>
      <c r="AU9">
        <v>0</v>
      </c>
      <c r="AV9">
        <v>0</v>
      </c>
      <c r="AW9">
        <v>0</v>
      </c>
      <c r="AX9">
        <v>0</v>
      </c>
      <c r="AY9">
        <v>0</v>
      </c>
      <c r="AZ9">
        <v>0</v>
      </c>
      <c r="BA9">
        <v>0</v>
      </c>
      <c r="BB9">
        <v>0</v>
      </c>
      <c r="BC9" s="4">
        <v>0</v>
      </c>
      <c r="BD9" s="4">
        <v>0</v>
      </c>
      <c r="BE9" s="4">
        <v>0</v>
      </c>
      <c r="BF9" s="4">
        <v>0</v>
      </c>
      <c r="BG9">
        <v>0</v>
      </c>
      <c r="BH9">
        <v>1</v>
      </c>
      <c r="BI9">
        <v>1</v>
      </c>
      <c r="BJ9">
        <v>7.2</v>
      </c>
      <c r="BK9">
        <v>8</v>
      </c>
      <c r="BL9">
        <v>121.86</v>
      </c>
      <c r="BM9">
        <v>18.28</v>
      </c>
      <c r="BN9">
        <v>140.13999999999999</v>
      </c>
      <c r="BO9">
        <v>140.13999999999999</v>
      </c>
      <c r="BQ9" t="s">
        <v>143</v>
      </c>
      <c r="BR9" t="s">
        <v>119</v>
      </c>
      <c r="BS9" s="1">
        <v>44088</v>
      </c>
      <c r="BT9" s="2">
        <v>0.63750000000000007</v>
      </c>
      <c r="BU9" t="s">
        <v>144</v>
      </c>
      <c r="BV9" t="s">
        <v>71</v>
      </c>
      <c r="BY9">
        <v>36000</v>
      </c>
      <c r="CA9" t="s">
        <v>145</v>
      </c>
      <c r="CC9" t="s">
        <v>113</v>
      </c>
      <c r="CD9">
        <v>8301</v>
      </c>
      <c r="CE9" t="s">
        <v>72</v>
      </c>
      <c r="CF9" s="1">
        <v>44092</v>
      </c>
      <c r="CI9">
        <v>2</v>
      </c>
      <c r="CJ9">
        <v>2</v>
      </c>
      <c r="CK9" t="s">
        <v>106</v>
      </c>
      <c r="CL9" t="s">
        <v>67</v>
      </c>
    </row>
    <row r="10" spans="1:92" x14ac:dyDescent="0.25">
      <c r="A10" t="s">
        <v>124</v>
      </c>
      <c r="B10" t="s">
        <v>115</v>
      </c>
      <c r="C10" t="s">
        <v>62</v>
      </c>
      <c r="E10" t="str">
        <f>"009939981558"</f>
        <v>009939981558</v>
      </c>
      <c r="F10" s="1">
        <v>44084</v>
      </c>
      <c r="G10">
        <v>202103</v>
      </c>
      <c r="H10" t="s">
        <v>79</v>
      </c>
      <c r="I10" t="s">
        <v>80</v>
      </c>
      <c r="J10" t="s">
        <v>130</v>
      </c>
      <c r="K10" t="s">
        <v>63</v>
      </c>
      <c r="L10" t="s">
        <v>83</v>
      </c>
      <c r="M10" t="s">
        <v>84</v>
      </c>
      <c r="N10" t="s">
        <v>146</v>
      </c>
      <c r="O10" t="s">
        <v>70</v>
      </c>
      <c r="P10" t="str">
        <f>"                              "</f>
        <v xml:space="preserve">                              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>
        <v>0</v>
      </c>
      <c r="AE10">
        <v>0</v>
      </c>
      <c r="AF10">
        <v>0</v>
      </c>
      <c r="AG10">
        <v>0</v>
      </c>
      <c r="AH10">
        <v>0</v>
      </c>
      <c r="AI10">
        <v>0</v>
      </c>
      <c r="AJ10">
        <v>0</v>
      </c>
      <c r="AK10">
        <v>0</v>
      </c>
      <c r="AL10">
        <v>0</v>
      </c>
      <c r="AM10">
        <v>22.2</v>
      </c>
      <c r="AN10">
        <v>0</v>
      </c>
      <c r="AO10">
        <v>0</v>
      </c>
      <c r="AP10">
        <v>0</v>
      </c>
      <c r="AQ10">
        <v>0</v>
      </c>
      <c r="AR10">
        <v>0</v>
      </c>
      <c r="AS10">
        <v>0</v>
      </c>
      <c r="AT10">
        <v>0</v>
      </c>
      <c r="AU10">
        <v>0</v>
      </c>
      <c r="AV10">
        <v>0</v>
      </c>
      <c r="AW10">
        <v>0</v>
      </c>
      <c r="AX10">
        <v>0</v>
      </c>
      <c r="AY10">
        <v>0</v>
      </c>
      <c r="AZ10">
        <v>0</v>
      </c>
      <c r="BA10">
        <v>0</v>
      </c>
      <c r="BB10">
        <v>0</v>
      </c>
      <c r="BC10" s="4">
        <v>0</v>
      </c>
      <c r="BD10" s="4">
        <v>0</v>
      </c>
      <c r="BE10" s="4">
        <v>0</v>
      </c>
      <c r="BF10" s="4">
        <v>0</v>
      </c>
      <c r="BG10">
        <v>0</v>
      </c>
      <c r="BH10">
        <v>2</v>
      </c>
      <c r="BI10">
        <v>26</v>
      </c>
      <c r="BJ10">
        <v>40.5</v>
      </c>
      <c r="BK10">
        <v>41</v>
      </c>
      <c r="BL10">
        <v>180.32</v>
      </c>
      <c r="BM10">
        <v>27.05</v>
      </c>
      <c r="BN10">
        <v>207.37</v>
      </c>
      <c r="BO10">
        <v>207.37</v>
      </c>
      <c r="BQ10" t="s">
        <v>134</v>
      </c>
      <c r="BR10" t="s">
        <v>78</v>
      </c>
      <c r="BS10" s="1">
        <v>44089</v>
      </c>
      <c r="BT10" s="2">
        <v>0.41666666666666669</v>
      </c>
      <c r="BU10" t="s">
        <v>147</v>
      </c>
      <c r="BV10" t="s">
        <v>67</v>
      </c>
      <c r="BW10" t="s">
        <v>85</v>
      </c>
      <c r="BX10" t="s">
        <v>100</v>
      </c>
      <c r="BY10">
        <v>101250</v>
      </c>
      <c r="CC10" t="s">
        <v>84</v>
      </c>
      <c r="CD10">
        <v>4000</v>
      </c>
      <c r="CE10" t="s">
        <v>72</v>
      </c>
      <c r="CF10" s="1">
        <v>44090</v>
      </c>
      <c r="CI10">
        <v>1</v>
      </c>
      <c r="CJ10">
        <v>3</v>
      </c>
      <c r="CK10" t="s">
        <v>77</v>
      </c>
      <c r="CL10" t="s">
        <v>67</v>
      </c>
    </row>
    <row r="11" spans="1:92" x14ac:dyDescent="0.25">
      <c r="A11" t="s">
        <v>124</v>
      </c>
      <c r="B11" t="s">
        <v>115</v>
      </c>
      <c r="C11" t="s">
        <v>62</v>
      </c>
      <c r="E11" t="str">
        <f>"009939949616"</f>
        <v>009939949616</v>
      </c>
      <c r="F11" s="1">
        <v>44085</v>
      </c>
      <c r="G11">
        <v>202103</v>
      </c>
      <c r="H11" t="s">
        <v>87</v>
      </c>
      <c r="I11" t="s">
        <v>88</v>
      </c>
      <c r="J11" t="s">
        <v>116</v>
      </c>
      <c r="K11" t="s">
        <v>63</v>
      </c>
      <c r="L11" t="s">
        <v>79</v>
      </c>
      <c r="M11" t="s">
        <v>80</v>
      </c>
      <c r="N11" t="s">
        <v>148</v>
      </c>
      <c r="O11" t="s">
        <v>70</v>
      </c>
      <c r="P11" t="str">
        <f>"SUGIE ABBUI                   "</f>
        <v xml:space="preserve">SUGIE ABBUI                   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>
        <v>0</v>
      </c>
      <c r="AE11">
        <v>0</v>
      </c>
      <c r="AF11">
        <v>0</v>
      </c>
      <c r="AG11">
        <v>0</v>
      </c>
      <c r="AH11">
        <v>0</v>
      </c>
      <c r="AI11">
        <v>0</v>
      </c>
      <c r="AJ11">
        <v>0</v>
      </c>
      <c r="AK11">
        <v>0</v>
      </c>
      <c r="AL11">
        <v>0</v>
      </c>
      <c r="AM11">
        <v>17.89</v>
      </c>
      <c r="AN11">
        <v>0</v>
      </c>
      <c r="AO11">
        <v>0</v>
      </c>
      <c r="AP11">
        <v>0</v>
      </c>
      <c r="AQ11">
        <v>0</v>
      </c>
      <c r="AR11">
        <v>0</v>
      </c>
      <c r="AS11">
        <v>0</v>
      </c>
      <c r="AT11">
        <v>0</v>
      </c>
      <c r="AU11">
        <v>0</v>
      </c>
      <c r="AV11">
        <v>0</v>
      </c>
      <c r="AW11">
        <v>0</v>
      </c>
      <c r="AX11">
        <v>0</v>
      </c>
      <c r="AY11">
        <v>0</v>
      </c>
      <c r="AZ11">
        <v>0</v>
      </c>
      <c r="BA11">
        <v>0</v>
      </c>
      <c r="BB11">
        <v>0</v>
      </c>
      <c r="BC11" s="4">
        <v>0</v>
      </c>
      <c r="BD11" s="4">
        <v>0</v>
      </c>
      <c r="BE11" s="4">
        <v>0</v>
      </c>
      <c r="BF11" s="4">
        <v>0</v>
      </c>
      <c r="BG11">
        <v>0</v>
      </c>
      <c r="BH11">
        <v>2</v>
      </c>
      <c r="BI11">
        <v>37.4</v>
      </c>
      <c r="BJ11">
        <v>40.5</v>
      </c>
      <c r="BK11">
        <v>41</v>
      </c>
      <c r="BL11">
        <v>146.25</v>
      </c>
      <c r="BM11">
        <v>21.94</v>
      </c>
      <c r="BN11">
        <v>168.19</v>
      </c>
      <c r="BO11">
        <v>168.19</v>
      </c>
      <c r="BQ11" t="s">
        <v>149</v>
      </c>
      <c r="BR11" t="s">
        <v>119</v>
      </c>
      <c r="BS11" s="1">
        <v>44088</v>
      </c>
      <c r="BT11" s="2">
        <v>0.43402777777777773</v>
      </c>
      <c r="BU11" t="s">
        <v>104</v>
      </c>
      <c r="BV11" t="s">
        <v>71</v>
      </c>
      <c r="BY11">
        <v>101250</v>
      </c>
      <c r="CA11" t="s">
        <v>82</v>
      </c>
      <c r="CC11" t="s">
        <v>80</v>
      </c>
      <c r="CD11">
        <v>5200</v>
      </c>
      <c r="CE11" t="s">
        <v>72</v>
      </c>
      <c r="CF11" s="1">
        <v>44088</v>
      </c>
      <c r="CI11">
        <v>2</v>
      </c>
      <c r="CJ11">
        <v>1</v>
      </c>
      <c r="CK11" t="s">
        <v>114</v>
      </c>
      <c r="CL11" t="s">
        <v>67</v>
      </c>
    </row>
    <row r="12" spans="1:92" x14ac:dyDescent="0.25">
      <c r="A12" t="s">
        <v>124</v>
      </c>
      <c r="B12" t="s">
        <v>115</v>
      </c>
      <c r="C12" t="s">
        <v>62</v>
      </c>
      <c r="E12" t="str">
        <f>"009939949607"</f>
        <v>009939949607</v>
      </c>
      <c r="F12" s="1">
        <v>44091</v>
      </c>
      <c r="G12">
        <v>202103</v>
      </c>
      <c r="H12" t="s">
        <v>87</v>
      </c>
      <c r="I12" t="s">
        <v>88</v>
      </c>
      <c r="J12" t="s">
        <v>116</v>
      </c>
      <c r="K12" t="s">
        <v>63</v>
      </c>
      <c r="L12" t="s">
        <v>79</v>
      </c>
      <c r="M12" t="s">
        <v>80</v>
      </c>
      <c r="N12" t="s">
        <v>121</v>
      </c>
      <c r="O12" t="s">
        <v>70</v>
      </c>
      <c r="P12" t="str">
        <f>"                              "</f>
        <v xml:space="preserve">                              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  <c r="AB12">
        <v>0</v>
      </c>
      <c r="AC12">
        <v>0</v>
      </c>
      <c r="AD12">
        <v>0</v>
      </c>
      <c r="AE12">
        <v>0</v>
      </c>
      <c r="AF12">
        <v>0</v>
      </c>
      <c r="AG12">
        <v>0</v>
      </c>
      <c r="AH12">
        <v>0</v>
      </c>
      <c r="AI12">
        <v>0</v>
      </c>
      <c r="AJ12">
        <v>0</v>
      </c>
      <c r="AK12">
        <v>0</v>
      </c>
      <c r="AL12">
        <v>0</v>
      </c>
      <c r="AM12">
        <v>17.89</v>
      </c>
      <c r="AN12">
        <v>0</v>
      </c>
      <c r="AO12">
        <v>0</v>
      </c>
      <c r="AP12">
        <v>0</v>
      </c>
      <c r="AQ12">
        <v>0</v>
      </c>
      <c r="AR12">
        <v>0</v>
      </c>
      <c r="AS12">
        <v>0</v>
      </c>
      <c r="AT12">
        <v>0</v>
      </c>
      <c r="AU12">
        <v>0</v>
      </c>
      <c r="AV12">
        <v>0</v>
      </c>
      <c r="AW12">
        <v>0</v>
      </c>
      <c r="AX12">
        <v>0</v>
      </c>
      <c r="AY12">
        <v>0</v>
      </c>
      <c r="AZ12">
        <v>0</v>
      </c>
      <c r="BA12">
        <v>0</v>
      </c>
      <c r="BB12">
        <v>0</v>
      </c>
      <c r="BC12" s="4">
        <v>0</v>
      </c>
      <c r="BD12" s="4">
        <v>0</v>
      </c>
      <c r="BE12" s="4">
        <v>0</v>
      </c>
      <c r="BF12" s="4">
        <v>0</v>
      </c>
      <c r="BG12">
        <v>0</v>
      </c>
      <c r="BH12">
        <v>2</v>
      </c>
      <c r="BI12">
        <v>33.9</v>
      </c>
      <c r="BJ12">
        <v>40.5</v>
      </c>
      <c r="BK12">
        <v>41</v>
      </c>
      <c r="BL12">
        <v>146.25</v>
      </c>
      <c r="BM12">
        <v>21.94</v>
      </c>
      <c r="BN12">
        <v>168.19</v>
      </c>
      <c r="BO12">
        <v>168.19</v>
      </c>
      <c r="BQ12" t="s">
        <v>150</v>
      </c>
      <c r="BR12" t="s">
        <v>119</v>
      </c>
      <c r="BS12" s="1">
        <v>44095</v>
      </c>
      <c r="BT12" s="2">
        <v>0.58333333333333337</v>
      </c>
      <c r="BU12" t="s">
        <v>110</v>
      </c>
      <c r="BV12" t="s">
        <v>71</v>
      </c>
      <c r="BY12">
        <v>101250</v>
      </c>
      <c r="CA12" t="s">
        <v>108</v>
      </c>
      <c r="CC12" t="s">
        <v>80</v>
      </c>
      <c r="CD12">
        <v>5200</v>
      </c>
      <c r="CE12" t="s">
        <v>72</v>
      </c>
      <c r="CF12" s="1">
        <v>44095</v>
      </c>
      <c r="CI12">
        <v>2</v>
      </c>
      <c r="CJ12">
        <v>2</v>
      </c>
      <c r="CK12" t="s">
        <v>114</v>
      </c>
      <c r="CL12" t="s">
        <v>67</v>
      </c>
    </row>
    <row r="13" spans="1:92" x14ac:dyDescent="0.25">
      <c r="A13" t="s">
        <v>124</v>
      </c>
      <c r="B13" t="s">
        <v>115</v>
      </c>
      <c r="C13" t="s">
        <v>62</v>
      </c>
      <c r="E13" t="str">
        <f>"009939981557"</f>
        <v>009939981557</v>
      </c>
      <c r="F13" s="1">
        <v>44089</v>
      </c>
      <c r="G13">
        <v>202103</v>
      </c>
      <c r="H13" t="s">
        <v>79</v>
      </c>
      <c r="I13" t="s">
        <v>80</v>
      </c>
      <c r="J13" t="s">
        <v>130</v>
      </c>
      <c r="K13" t="s">
        <v>63</v>
      </c>
      <c r="L13" t="s">
        <v>83</v>
      </c>
      <c r="M13" t="s">
        <v>84</v>
      </c>
      <c r="N13" t="s">
        <v>146</v>
      </c>
      <c r="O13" t="s">
        <v>70</v>
      </c>
      <c r="P13" t="str">
        <f>"                              "</f>
        <v xml:space="preserve">                              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64.23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 s="4">
        <v>0</v>
      </c>
      <c r="BD13" s="4">
        <v>0</v>
      </c>
      <c r="BE13" s="4">
        <v>0</v>
      </c>
      <c r="BF13" s="4">
        <v>0</v>
      </c>
      <c r="BG13">
        <v>0</v>
      </c>
      <c r="BH13">
        <v>7</v>
      </c>
      <c r="BI13">
        <v>42</v>
      </c>
      <c r="BJ13">
        <v>141.80000000000001</v>
      </c>
      <c r="BK13">
        <v>142</v>
      </c>
      <c r="BL13">
        <v>512.22</v>
      </c>
      <c r="BM13">
        <v>76.83</v>
      </c>
      <c r="BN13">
        <v>589.04999999999995</v>
      </c>
      <c r="BO13">
        <v>589.04999999999995</v>
      </c>
      <c r="BQ13" t="s">
        <v>151</v>
      </c>
      <c r="BS13" s="1">
        <v>44092</v>
      </c>
      <c r="BT13" s="2">
        <v>0.58194444444444449</v>
      </c>
      <c r="BU13" t="s">
        <v>152</v>
      </c>
      <c r="BV13" t="s">
        <v>67</v>
      </c>
      <c r="BW13" t="s">
        <v>85</v>
      </c>
      <c r="BX13" t="s">
        <v>86</v>
      </c>
      <c r="BY13">
        <v>101250</v>
      </c>
      <c r="CA13" t="s">
        <v>94</v>
      </c>
      <c r="CC13" t="s">
        <v>84</v>
      </c>
      <c r="CD13">
        <v>4000</v>
      </c>
      <c r="CE13" t="s">
        <v>153</v>
      </c>
      <c r="CF13" s="1">
        <v>44092</v>
      </c>
      <c r="CI13">
        <v>1</v>
      </c>
      <c r="CJ13">
        <v>3</v>
      </c>
      <c r="CK13" t="s">
        <v>77</v>
      </c>
      <c r="CL13" t="s">
        <v>67</v>
      </c>
    </row>
    <row r="14" spans="1:92" x14ac:dyDescent="0.25">
      <c r="A14" t="s">
        <v>124</v>
      </c>
      <c r="B14" t="s">
        <v>115</v>
      </c>
      <c r="C14" t="s">
        <v>62</v>
      </c>
      <c r="E14" t="str">
        <f>"009939949606"</f>
        <v>009939949606</v>
      </c>
      <c r="F14" s="1">
        <v>44091</v>
      </c>
      <c r="G14">
        <v>202103</v>
      </c>
      <c r="H14" t="s">
        <v>87</v>
      </c>
      <c r="I14" t="s">
        <v>88</v>
      </c>
      <c r="J14" t="s">
        <v>116</v>
      </c>
      <c r="K14" t="s">
        <v>63</v>
      </c>
      <c r="L14" t="s">
        <v>107</v>
      </c>
      <c r="M14" t="s">
        <v>69</v>
      </c>
      <c r="N14" t="s">
        <v>154</v>
      </c>
      <c r="O14" t="s">
        <v>70</v>
      </c>
      <c r="P14" t="str">
        <f>"                              "</f>
        <v xml:space="preserve">                              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0</v>
      </c>
      <c r="AF14">
        <v>0</v>
      </c>
      <c r="AG14">
        <v>0</v>
      </c>
      <c r="AH14">
        <v>0</v>
      </c>
      <c r="AI14">
        <v>0</v>
      </c>
      <c r="AJ14">
        <v>0</v>
      </c>
      <c r="AK14">
        <v>0</v>
      </c>
      <c r="AL14">
        <v>0</v>
      </c>
      <c r="AM14">
        <v>12.43</v>
      </c>
      <c r="AN14">
        <v>0</v>
      </c>
      <c r="AO14">
        <v>0</v>
      </c>
      <c r="AP14">
        <v>0</v>
      </c>
      <c r="AQ14">
        <v>0</v>
      </c>
      <c r="AR14">
        <v>0</v>
      </c>
      <c r="AS14">
        <v>0</v>
      </c>
      <c r="AT14">
        <v>0</v>
      </c>
      <c r="AU14">
        <v>0</v>
      </c>
      <c r="AV14">
        <v>0</v>
      </c>
      <c r="AW14">
        <v>0</v>
      </c>
      <c r="AX14">
        <v>0</v>
      </c>
      <c r="AY14">
        <v>0</v>
      </c>
      <c r="AZ14">
        <v>0</v>
      </c>
      <c r="BA14">
        <v>0</v>
      </c>
      <c r="BB14">
        <v>0</v>
      </c>
      <c r="BC14" s="4">
        <v>0</v>
      </c>
      <c r="BD14" s="4">
        <v>0</v>
      </c>
      <c r="BE14" s="4">
        <v>0</v>
      </c>
      <c r="BF14" s="4">
        <v>0</v>
      </c>
      <c r="BG14">
        <v>0</v>
      </c>
      <c r="BH14">
        <v>1</v>
      </c>
      <c r="BI14">
        <v>1</v>
      </c>
      <c r="BJ14">
        <v>0.2</v>
      </c>
      <c r="BK14">
        <v>1</v>
      </c>
      <c r="BL14">
        <v>103.14</v>
      </c>
      <c r="BM14">
        <v>15.47</v>
      </c>
      <c r="BN14">
        <v>118.61</v>
      </c>
      <c r="BO14">
        <v>118.61</v>
      </c>
      <c r="BQ14" t="s">
        <v>155</v>
      </c>
      <c r="BR14" t="s">
        <v>119</v>
      </c>
      <c r="BS14" s="1">
        <v>44095</v>
      </c>
      <c r="BT14" s="2">
        <v>0.41666666666666669</v>
      </c>
      <c r="BU14" t="s">
        <v>156</v>
      </c>
      <c r="BV14" t="s">
        <v>71</v>
      </c>
      <c r="BY14">
        <v>1200</v>
      </c>
      <c r="CC14" t="s">
        <v>69</v>
      </c>
      <c r="CD14">
        <v>8000</v>
      </c>
      <c r="CE14" t="s">
        <v>72</v>
      </c>
      <c r="CF14" s="1">
        <v>44096</v>
      </c>
      <c r="CI14">
        <v>3</v>
      </c>
      <c r="CJ14">
        <v>2</v>
      </c>
      <c r="CK14" t="s">
        <v>73</v>
      </c>
      <c r="CL14" t="s">
        <v>67</v>
      </c>
    </row>
    <row r="15" spans="1:92" x14ac:dyDescent="0.25">
      <c r="A15" t="s">
        <v>124</v>
      </c>
      <c r="B15" t="s">
        <v>115</v>
      </c>
      <c r="C15" t="s">
        <v>62</v>
      </c>
      <c r="E15" t="str">
        <f>"009939949608"</f>
        <v>009939949608</v>
      </c>
      <c r="F15" s="1">
        <v>44091</v>
      </c>
      <c r="G15">
        <v>202103</v>
      </c>
      <c r="H15" t="s">
        <v>87</v>
      </c>
      <c r="I15" t="s">
        <v>88</v>
      </c>
      <c r="J15" t="s">
        <v>116</v>
      </c>
      <c r="K15" t="s">
        <v>63</v>
      </c>
      <c r="L15" t="s">
        <v>90</v>
      </c>
      <c r="M15" t="s">
        <v>91</v>
      </c>
      <c r="N15" t="s">
        <v>157</v>
      </c>
      <c r="O15" t="s">
        <v>70</v>
      </c>
      <c r="P15" t="str">
        <f>"                              "</f>
        <v xml:space="preserve">                              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11.38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 s="4">
        <v>0</v>
      </c>
      <c r="BD15" s="4">
        <v>0</v>
      </c>
      <c r="BE15" s="4">
        <v>0</v>
      </c>
      <c r="BF15" s="4">
        <v>0</v>
      </c>
      <c r="BG15">
        <v>0</v>
      </c>
      <c r="BH15">
        <v>1</v>
      </c>
      <c r="BI15">
        <v>1</v>
      </c>
      <c r="BJ15">
        <v>0.2</v>
      </c>
      <c r="BK15">
        <v>1</v>
      </c>
      <c r="BL15">
        <v>94.88</v>
      </c>
      <c r="BM15">
        <v>14.23</v>
      </c>
      <c r="BN15">
        <v>109.11</v>
      </c>
      <c r="BO15">
        <v>109.11</v>
      </c>
      <c r="BQ15" t="s">
        <v>158</v>
      </c>
      <c r="BR15" t="s">
        <v>119</v>
      </c>
      <c r="BS15" s="1">
        <v>44103</v>
      </c>
      <c r="BT15" s="2">
        <v>0.42638888888888887</v>
      </c>
      <c r="BU15" t="s">
        <v>159</v>
      </c>
      <c r="BV15" t="s">
        <v>67</v>
      </c>
      <c r="BW15" t="s">
        <v>103</v>
      </c>
      <c r="BX15" t="s">
        <v>97</v>
      </c>
      <c r="BY15">
        <v>6858.92</v>
      </c>
      <c r="CA15" t="s">
        <v>93</v>
      </c>
      <c r="CC15" t="s">
        <v>91</v>
      </c>
      <c r="CD15">
        <v>2001</v>
      </c>
      <c r="CE15" t="s">
        <v>72</v>
      </c>
      <c r="CF15" s="1">
        <v>44104</v>
      </c>
      <c r="CI15">
        <v>1</v>
      </c>
      <c r="CJ15">
        <v>8</v>
      </c>
      <c r="CK15" t="s">
        <v>109</v>
      </c>
      <c r="CL15" t="s">
        <v>67</v>
      </c>
    </row>
    <row r="16" spans="1:92" x14ac:dyDescent="0.25">
      <c r="A16" t="s">
        <v>124</v>
      </c>
      <c r="B16" t="s">
        <v>115</v>
      </c>
      <c r="C16" t="s">
        <v>62</v>
      </c>
      <c r="E16" t="str">
        <f>"009939949613"</f>
        <v>009939949613</v>
      </c>
      <c r="F16" s="1">
        <v>44090</v>
      </c>
      <c r="G16">
        <v>202103</v>
      </c>
      <c r="H16" t="s">
        <v>87</v>
      </c>
      <c r="I16" t="s">
        <v>88</v>
      </c>
      <c r="J16" t="s">
        <v>116</v>
      </c>
      <c r="K16" t="s">
        <v>63</v>
      </c>
      <c r="L16" t="s">
        <v>74</v>
      </c>
      <c r="M16" t="s">
        <v>75</v>
      </c>
      <c r="N16" t="s">
        <v>160</v>
      </c>
      <c r="O16" t="s">
        <v>70</v>
      </c>
      <c r="P16" t="str">
        <f>"SUGIE ABBUI                   "</f>
        <v xml:space="preserve">SUGIE ABBUI                   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  <c r="AB16">
        <v>0</v>
      </c>
      <c r="AC16">
        <v>0</v>
      </c>
      <c r="AD16">
        <v>0</v>
      </c>
      <c r="AE16">
        <v>0</v>
      </c>
      <c r="AF16">
        <v>0</v>
      </c>
      <c r="AG16">
        <v>0</v>
      </c>
      <c r="AH16">
        <v>0</v>
      </c>
      <c r="AI16">
        <v>0</v>
      </c>
      <c r="AJ16">
        <v>0</v>
      </c>
      <c r="AK16">
        <v>0</v>
      </c>
      <c r="AL16">
        <v>0</v>
      </c>
      <c r="AM16">
        <v>10.34</v>
      </c>
      <c r="AN16">
        <v>0</v>
      </c>
      <c r="AO16">
        <v>0</v>
      </c>
      <c r="AP16">
        <v>0</v>
      </c>
      <c r="AQ16">
        <v>0</v>
      </c>
      <c r="AR16">
        <v>0</v>
      </c>
      <c r="AS16">
        <v>0</v>
      </c>
      <c r="AT16">
        <v>0</v>
      </c>
      <c r="AU16">
        <v>0</v>
      </c>
      <c r="AV16">
        <v>0</v>
      </c>
      <c r="AW16">
        <v>0</v>
      </c>
      <c r="AX16">
        <v>0</v>
      </c>
      <c r="AY16">
        <v>0</v>
      </c>
      <c r="AZ16">
        <v>0</v>
      </c>
      <c r="BA16">
        <v>0</v>
      </c>
      <c r="BB16">
        <v>0</v>
      </c>
      <c r="BC16" s="4">
        <v>0</v>
      </c>
      <c r="BD16" s="4">
        <v>0</v>
      </c>
      <c r="BE16" s="4">
        <v>0</v>
      </c>
      <c r="BF16" s="4">
        <v>0</v>
      </c>
      <c r="BG16">
        <v>0</v>
      </c>
      <c r="BH16">
        <v>1</v>
      </c>
      <c r="BI16">
        <v>19.399999999999999</v>
      </c>
      <c r="BJ16">
        <v>15.7</v>
      </c>
      <c r="BK16">
        <v>20</v>
      </c>
      <c r="BL16">
        <v>86.62</v>
      </c>
      <c r="BM16">
        <v>12.99</v>
      </c>
      <c r="BN16">
        <v>99.61</v>
      </c>
      <c r="BO16">
        <v>99.61</v>
      </c>
      <c r="BR16" t="s">
        <v>119</v>
      </c>
      <c r="BS16" s="1">
        <v>44091</v>
      </c>
      <c r="BT16" s="2">
        <v>0.5444444444444444</v>
      </c>
      <c r="BU16" t="s">
        <v>161</v>
      </c>
      <c r="BV16" t="s">
        <v>71</v>
      </c>
      <c r="BY16">
        <v>78400</v>
      </c>
      <c r="CA16" t="s">
        <v>76</v>
      </c>
      <c r="CC16" t="s">
        <v>75</v>
      </c>
      <c r="CD16">
        <v>46</v>
      </c>
      <c r="CE16" t="s">
        <v>72</v>
      </c>
      <c r="CF16" s="1">
        <v>44095</v>
      </c>
      <c r="CI16">
        <v>0</v>
      </c>
      <c r="CJ16">
        <v>0</v>
      </c>
      <c r="CK16" t="s">
        <v>114</v>
      </c>
      <c r="CL16" t="s">
        <v>67</v>
      </c>
    </row>
    <row r="17" spans="1:90" x14ac:dyDescent="0.25">
      <c r="A17" t="s">
        <v>124</v>
      </c>
      <c r="B17" t="s">
        <v>115</v>
      </c>
      <c r="C17" t="s">
        <v>62</v>
      </c>
      <c r="E17" t="str">
        <f>"009939949615"</f>
        <v>009939949615</v>
      </c>
      <c r="F17" s="1">
        <v>44089</v>
      </c>
      <c r="G17">
        <v>202103</v>
      </c>
      <c r="H17" t="s">
        <v>87</v>
      </c>
      <c r="I17" t="s">
        <v>88</v>
      </c>
      <c r="J17" t="s">
        <v>116</v>
      </c>
      <c r="K17" t="s">
        <v>63</v>
      </c>
      <c r="L17" t="s">
        <v>79</v>
      </c>
      <c r="M17" t="s">
        <v>80</v>
      </c>
      <c r="N17" t="s">
        <v>162</v>
      </c>
      <c r="O17" t="s">
        <v>70</v>
      </c>
      <c r="P17" t="str">
        <f>"SUGIE ABBUI                   "</f>
        <v xml:space="preserve">SUGIE ABBUI                   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>
        <v>0</v>
      </c>
      <c r="AB17">
        <v>0</v>
      </c>
      <c r="AC17">
        <v>0</v>
      </c>
      <c r="AD17">
        <v>0</v>
      </c>
      <c r="AE17">
        <v>0</v>
      </c>
      <c r="AF17">
        <v>0</v>
      </c>
      <c r="AG17">
        <v>0</v>
      </c>
      <c r="AH17">
        <v>0</v>
      </c>
      <c r="AI17">
        <v>0</v>
      </c>
      <c r="AJ17">
        <v>0</v>
      </c>
      <c r="AK17">
        <v>0</v>
      </c>
      <c r="AL17">
        <v>0</v>
      </c>
      <c r="AM17">
        <v>21.84</v>
      </c>
      <c r="AN17">
        <v>0</v>
      </c>
      <c r="AO17">
        <v>0</v>
      </c>
      <c r="AP17">
        <v>0</v>
      </c>
      <c r="AQ17">
        <v>0</v>
      </c>
      <c r="AR17">
        <v>0</v>
      </c>
      <c r="AS17">
        <v>0</v>
      </c>
      <c r="AT17">
        <v>0</v>
      </c>
      <c r="AU17">
        <v>0</v>
      </c>
      <c r="AV17">
        <v>0</v>
      </c>
      <c r="AW17">
        <v>0</v>
      </c>
      <c r="AX17">
        <v>0</v>
      </c>
      <c r="AY17">
        <v>0</v>
      </c>
      <c r="AZ17">
        <v>0</v>
      </c>
      <c r="BA17">
        <v>0</v>
      </c>
      <c r="BB17">
        <v>0</v>
      </c>
      <c r="BC17" s="4">
        <v>0</v>
      </c>
      <c r="BD17" s="4">
        <v>0</v>
      </c>
      <c r="BE17" s="4">
        <v>0</v>
      </c>
      <c r="BF17" s="4">
        <v>0</v>
      </c>
      <c r="BG17">
        <v>0</v>
      </c>
      <c r="BH17">
        <v>3</v>
      </c>
      <c r="BI17">
        <v>51.5</v>
      </c>
      <c r="BJ17">
        <v>3.4</v>
      </c>
      <c r="BK17">
        <v>52</v>
      </c>
      <c r="BL17">
        <v>177.48</v>
      </c>
      <c r="BM17">
        <v>26.62</v>
      </c>
      <c r="BN17">
        <v>204.1</v>
      </c>
      <c r="BO17">
        <v>204.1</v>
      </c>
      <c r="BQ17" t="s">
        <v>163</v>
      </c>
      <c r="BR17" t="s">
        <v>119</v>
      </c>
      <c r="BS17" s="1">
        <v>44090</v>
      </c>
      <c r="BT17" s="2">
        <v>0.54861111111111105</v>
      </c>
      <c r="BU17" t="s">
        <v>164</v>
      </c>
      <c r="BV17" t="s">
        <v>71</v>
      </c>
      <c r="BY17">
        <v>5625</v>
      </c>
      <c r="CA17" t="s">
        <v>108</v>
      </c>
      <c r="CC17" t="s">
        <v>80</v>
      </c>
      <c r="CD17">
        <v>5200</v>
      </c>
      <c r="CE17" t="s">
        <v>72</v>
      </c>
      <c r="CF17" s="1">
        <v>44090</v>
      </c>
      <c r="CI17">
        <v>2</v>
      </c>
      <c r="CJ17">
        <v>1</v>
      </c>
      <c r="CK17" t="s">
        <v>114</v>
      </c>
      <c r="CL17" t="s">
        <v>67</v>
      </c>
    </row>
    <row r="18" spans="1:90" x14ac:dyDescent="0.25">
      <c r="A18" t="s">
        <v>124</v>
      </c>
      <c r="B18" t="s">
        <v>115</v>
      </c>
      <c r="C18" t="s">
        <v>62</v>
      </c>
      <c r="E18" t="str">
        <f>"009939949611"</f>
        <v>009939949611</v>
      </c>
      <c r="F18" s="1">
        <v>44091</v>
      </c>
      <c r="G18">
        <v>202103</v>
      </c>
      <c r="H18" t="s">
        <v>87</v>
      </c>
      <c r="I18" t="s">
        <v>88</v>
      </c>
      <c r="J18" t="s">
        <v>116</v>
      </c>
      <c r="K18" t="s">
        <v>63</v>
      </c>
      <c r="L18" t="s">
        <v>90</v>
      </c>
      <c r="M18" t="s">
        <v>91</v>
      </c>
      <c r="N18" t="s">
        <v>165</v>
      </c>
      <c r="O18" t="s">
        <v>66</v>
      </c>
      <c r="P18" t="str">
        <f t="shared" ref="P18:P23" si="0">"                              "</f>
        <v xml:space="preserve">                              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  <c r="Z18">
        <v>0</v>
      </c>
      <c r="AA18">
        <v>0</v>
      </c>
      <c r="AB18">
        <v>0</v>
      </c>
      <c r="AC18">
        <v>0</v>
      </c>
      <c r="AD18">
        <v>0</v>
      </c>
      <c r="AE18">
        <v>0</v>
      </c>
      <c r="AF18">
        <v>0</v>
      </c>
      <c r="AG18">
        <v>0</v>
      </c>
      <c r="AH18">
        <v>0</v>
      </c>
      <c r="AI18">
        <v>0</v>
      </c>
      <c r="AJ18">
        <v>0</v>
      </c>
      <c r="AK18">
        <v>6.28</v>
      </c>
      <c r="AL18">
        <v>0</v>
      </c>
      <c r="AM18">
        <v>0</v>
      </c>
      <c r="AN18">
        <v>0</v>
      </c>
      <c r="AO18">
        <v>0</v>
      </c>
      <c r="AP18">
        <v>0</v>
      </c>
      <c r="AQ18">
        <v>0</v>
      </c>
      <c r="AR18">
        <v>0</v>
      </c>
      <c r="AS18">
        <v>0</v>
      </c>
      <c r="AT18">
        <v>0</v>
      </c>
      <c r="AU18">
        <v>0</v>
      </c>
      <c r="AV18">
        <v>0</v>
      </c>
      <c r="AW18">
        <v>0</v>
      </c>
      <c r="AX18">
        <v>0</v>
      </c>
      <c r="AY18">
        <v>0</v>
      </c>
      <c r="AZ18">
        <v>0</v>
      </c>
      <c r="BA18">
        <v>0</v>
      </c>
      <c r="BB18">
        <v>0</v>
      </c>
      <c r="BC18" s="4">
        <v>0</v>
      </c>
      <c r="BD18" s="4">
        <v>0</v>
      </c>
      <c r="BE18" s="4">
        <v>0</v>
      </c>
      <c r="BF18" s="4">
        <v>0</v>
      </c>
      <c r="BG18">
        <v>0</v>
      </c>
      <c r="BH18">
        <v>1</v>
      </c>
      <c r="BI18">
        <v>1.7</v>
      </c>
      <c r="BJ18">
        <v>0.2</v>
      </c>
      <c r="BK18">
        <v>2</v>
      </c>
      <c r="BL18">
        <v>48.15</v>
      </c>
      <c r="BM18">
        <v>7.22</v>
      </c>
      <c r="BN18">
        <v>55.37</v>
      </c>
      <c r="BO18">
        <v>55.37</v>
      </c>
      <c r="BQ18" t="s">
        <v>166</v>
      </c>
      <c r="BR18" t="s">
        <v>119</v>
      </c>
      <c r="BS18" s="1">
        <v>44092</v>
      </c>
      <c r="BT18" s="2">
        <v>0.39097222222222222</v>
      </c>
      <c r="BU18" t="s">
        <v>167</v>
      </c>
      <c r="BV18" t="s">
        <v>71</v>
      </c>
      <c r="BY18">
        <v>1200</v>
      </c>
      <c r="BZ18" t="s">
        <v>19</v>
      </c>
      <c r="CC18" t="s">
        <v>91</v>
      </c>
      <c r="CD18">
        <v>2021</v>
      </c>
      <c r="CE18" t="s">
        <v>72</v>
      </c>
      <c r="CF18" s="1">
        <v>44093</v>
      </c>
      <c r="CI18">
        <v>1</v>
      </c>
      <c r="CJ18">
        <v>1</v>
      </c>
      <c r="CK18">
        <v>21</v>
      </c>
      <c r="CL18" t="s">
        <v>67</v>
      </c>
    </row>
    <row r="19" spans="1:90" x14ac:dyDescent="0.25">
      <c r="A19" t="s">
        <v>124</v>
      </c>
      <c r="B19" t="s">
        <v>115</v>
      </c>
      <c r="C19" t="s">
        <v>62</v>
      </c>
      <c r="E19" t="str">
        <f>"009939949604"</f>
        <v>009939949604</v>
      </c>
      <c r="F19" s="1">
        <v>44096</v>
      </c>
      <c r="G19">
        <v>202103</v>
      </c>
      <c r="H19" t="s">
        <v>87</v>
      </c>
      <c r="I19" t="s">
        <v>88</v>
      </c>
      <c r="J19" t="s">
        <v>116</v>
      </c>
      <c r="K19" t="s">
        <v>63</v>
      </c>
      <c r="L19" t="s">
        <v>79</v>
      </c>
      <c r="M19" t="s">
        <v>80</v>
      </c>
      <c r="N19" t="s">
        <v>121</v>
      </c>
      <c r="O19" t="s">
        <v>70</v>
      </c>
      <c r="P19" t="str">
        <f t="shared" si="0"/>
        <v xml:space="preserve">                              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  <c r="Z19">
        <v>0</v>
      </c>
      <c r="AA19">
        <v>0</v>
      </c>
      <c r="AB19">
        <v>0</v>
      </c>
      <c r="AC19">
        <v>0</v>
      </c>
      <c r="AD19">
        <v>0</v>
      </c>
      <c r="AE19">
        <v>0</v>
      </c>
      <c r="AF19">
        <v>0</v>
      </c>
      <c r="AG19">
        <v>0</v>
      </c>
      <c r="AH19">
        <v>0</v>
      </c>
      <c r="AI19">
        <v>0</v>
      </c>
      <c r="AJ19">
        <v>0</v>
      </c>
      <c r="AK19">
        <v>0</v>
      </c>
      <c r="AL19">
        <v>0</v>
      </c>
      <c r="AM19">
        <v>25.08</v>
      </c>
      <c r="AN19">
        <v>0</v>
      </c>
      <c r="AO19">
        <v>0</v>
      </c>
      <c r="AP19">
        <v>0</v>
      </c>
      <c r="AQ19">
        <v>0</v>
      </c>
      <c r="AR19">
        <v>0</v>
      </c>
      <c r="AS19">
        <v>0</v>
      </c>
      <c r="AT19">
        <v>0</v>
      </c>
      <c r="AU19">
        <v>0</v>
      </c>
      <c r="AV19">
        <v>0</v>
      </c>
      <c r="AW19">
        <v>0</v>
      </c>
      <c r="AX19">
        <v>0</v>
      </c>
      <c r="AY19">
        <v>0</v>
      </c>
      <c r="AZ19">
        <v>0</v>
      </c>
      <c r="BA19">
        <v>0</v>
      </c>
      <c r="BB19">
        <v>0</v>
      </c>
      <c r="BC19" s="4">
        <v>0</v>
      </c>
      <c r="BD19" s="4">
        <v>0</v>
      </c>
      <c r="BE19" s="4">
        <v>0</v>
      </c>
      <c r="BF19" s="4">
        <v>0</v>
      </c>
      <c r="BG19">
        <v>0</v>
      </c>
      <c r="BH19">
        <v>3</v>
      </c>
      <c r="BI19">
        <v>50.3</v>
      </c>
      <c r="BJ19">
        <v>60.8</v>
      </c>
      <c r="BK19">
        <v>61</v>
      </c>
      <c r="BL19">
        <v>203.04</v>
      </c>
      <c r="BM19">
        <v>30.46</v>
      </c>
      <c r="BN19">
        <v>233.5</v>
      </c>
      <c r="BO19">
        <v>233.5</v>
      </c>
      <c r="BQ19" t="s">
        <v>122</v>
      </c>
      <c r="BR19" t="s">
        <v>119</v>
      </c>
      <c r="BS19" s="1">
        <v>44097</v>
      </c>
      <c r="BT19" s="2">
        <v>0.43333333333333335</v>
      </c>
      <c r="BU19" t="s">
        <v>104</v>
      </c>
      <c r="BV19" t="s">
        <v>71</v>
      </c>
      <c r="BY19">
        <v>101250</v>
      </c>
      <c r="CA19" t="s">
        <v>82</v>
      </c>
      <c r="CC19" t="s">
        <v>80</v>
      </c>
      <c r="CD19">
        <v>5201</v>
      </c>
      <c r="CE19" t="s">
        <v>72</v>
      </c>
      <c r="CF19" s="1">
        <v>44097</v>
      </c>
      <c r="CI19">
        <v>2</v>
      </c>
      <c r="CJ19">
        <v>1</v>
      </c>
      <c r="CK19" t="s">
        <v>114</v>
      </c>
      <c r="CL19" t="s">
        <v>67</v>
      </c>
    </row>
    <row r="20" spans="1:90" x14ac:dyDescent="0.25">
      <c r="A20" t="s">
        <v>124</v>
      </c>
      <c r="B20" t="s">
        <v>115</v>
      </c>
      <c r="C20" t="s">
        <v>62</v>
      </c>
      <c r="E20" t="str">
        <f>"009939949605"</f>
        <v>009939949605</v>
      </c>
      <c r="F20" s="1">
        <v>44096</v>
      </c>
      <c r="G20">
        <v>202103</v>
      </c>
      <c r="H20" t="s">
        <v>87</v>
      </c>
      <c r="I20" t="s">
        <v>88</v>
      </c>
      <c r="J20" t="s">
        <v>116</v>
      </c>
      <c r="K20" t="s">
        <v>63</v>
      </c>
      <c r="L20" t="s">
        <v>64</v>
      </c>
      <c r="M20" t="s">
        <v>65</v>
      </c>
      <c r="N20" t="s">
        <v>168</v>
      </c>
      <c r="O20" t="s">
        <v>70</v>
      </c>
      <c r="P20" t="str">
        <f t="shared" si="0"/>
        <v xml:space="preserve">                              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  <c r="Z20">
        <v>0</v>
      </c>
      <c r="AA20">
        <v>0</v>
      </c>
      <c r="AB20">
        <v>0</v>
      </c>
      <c r="AC20">
        <v>0</v>
      </c>
      <c r="AD20">
        <v>0</v>
      </c>
      <c r="AE20">
        <v>0</v>
      </c>
      <c r="AF20">
        <v>0</v>
      </c>
      <c r="AG20">
        <v>0</v>
      </c>
      <c r="AH20">
        <v>0</v>
      </c>
      <c r="AI20">
        <v>0</v>
      </c>
      <c r="AJ20">
        <v>0</v>
      </c>
      <c r="AK20">
        <v>0</v>
      </c>
      <c r="AL20">
        <v>0</v>
      </c>
      <c r="AM20">
        <v>12.33</v>
      </c>
      <c r="AN20">
        <v>0</v>
      </c>
      <c r="AO20">
        <v>0</v>
      </c>
      <c r="AP20">
        <v>0</v>
      </c>
      <c r="AQ20">
        <v>0</v>
      </c>
      <c r="AR20">
        <v>0</v>
      </c>
      <c r="AS20">
        <v>0</v>
      </c>
      <c r="AT20">
        <v>0</v>
      </c>
      <c r="AU20">
        <v>0</v>
      </c>
      <c r="AV20">
        <v>0</v>
      </c>
      <c r="AW20">
        <v>0</v>
      </c>
      <c r="AX20">
        <v>0</v>
      </c>
      <c r="AY20">
        <v>0</v>
      </c>
      <c r="AZ20">
        <v>0</v>
      </c>
      <c r="BA20">
        <v>0</v>
      </c>
      <c r="BB20">
        <v>0</v>
      </c>
      <c r="BC20" s="4">
        <v>0</v>
      </c>
      <c r="BD20" s="4">
        <v>0</v>
      </c>
      <c r="BE20" s="4">
        <v>0</v>
      </c>
      <c r="BF20" s="4">
        <v>0</v>
      </c>
      <c r="BG20">
        <v>0</v>
      </c>
      <c r="BH20">
        <v>1</v>
      </c>
      <c r="BI20">
        <v>8.4</v>
      </c>
      <c r="BJ20">
        <v>6.8</v>
      </c>
      <c r="BK20">
        <v>9</v>
      </c>
      <c r="BL20">
        <v>102.37</v>
      </c>
      <c r="BM20">
        <v>15.36</v>
      </c>
      <c r="BN20">
        <v>117.73</v>
      </c>
      <c r="BO20">
        <v>117.73</v>
      </c>
      <c r="BQ20" t="s">
        <v>169</v>
      </c>
      <c r="BR20" t="s">
        <v>119</v>
      </c>
      <c r="BS20" s="1">
        <v>44099</v>
      </c>
      <c r="BT20" s="2">
        <v>0.43055555555555558</v>
      </c>
      <c r="BU20" t="s">
        <v>170</v>
      </c>
      <c r="BV20" t="s">
        <v>71</v>
      </c>
      <c r="BY20">
        <v>34200</v>
      </c>
      <c r="CA20" t="s">
        <v>92</v>
      </c>
      <c r="CC20" t="s">
        <v>65</v>
      </c>
      <c r="CD20">
        <v>6000</v>
      </c>
      <c r="CE20" t="s">
        <v>72</v>
      </c>
      <c r="CF20" s="1">
        <v>44099</v>
      </c>
      <c r="CI20">
        <v>2</v>
      </c>
      <c r="CJ20">
        <v>3</v>
      </c>
      <c r="CK20" t="s">
        <v>105</v>
      </c>
      <c r="CL20" t="s">
        <v>67</v>
      </c>
    </row>
    <row r="21" spans="1:90" x14ac:dyDescent="0.25">
      <c r="A21" t="s">
        <v>124</v>
      </c>
      <c r="B21" t="s">
        <v>115</v>
      </c>
      <c r="C21" t="s">
        <v>62</v>
      </c>
      <c r="E21" t="str">
        <f>"009939981556"</f>
        <v>009939981556</v>
      </c>
      <c r="F21" s="1">
        <v>44096</v>
      </c>
      <c r="G21">
        <v>202103</v>
      </c>
      <c r="H21" t="s">
        <v>79</v>
      </c>
      <c r="I21" t="s">
        <v>80</v>
      </c>
      <c r="J21" t="s">
        <v>130</v>
      </c>
      <c r="K21" t="s">
        <v>63</v>
      </c>
      <c r="L21" t="s">
        <v>83</v>
      </c>
      <c r="M21" t="s">
        <v>84</v>
      </c>
      <c r="N21" t="s">
        <v>146</v>
      </c>
      <c r="O21" t="s">
        <v>70</v>
      </c>
      <c r="P21" t="str">
        <f t="shared" si="0"/>
        <v xml:space="preserve">                              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  <c r="Z21">
        <v>0</v>
      </c>
      <c r="AA21">
        <v>0</v>
      </c>
      <c r="AB21">
        <v>0</v>
      </c>
      <c r="AC21">
        <v>0</v>
      </c>
      <c r="AD21">
        <v>0</v>
      </c>
      <c r="AE21">
        <v>0</v>
      </c>
      <c r="AF21">
        <v>0</v>
      </c>
      <c r="AG21">
        <v>0</v>
      </c>
      <c r="AH21">
        <v>0</v>
      </c>
      <c r="AI21">
        <v>0</v>
      </c>
      <c r="AJ21">
        <v>0</v>
      </c>
      <c r="AK21">
        <v>0</v>
      </c>
      <c r="AL21">
        <v>0</v>
      </c>
      <c r="AM21">
        <v>28.44</v>
      </c>
      <c r="AN21">
        <v>0</v>
      </c>
      <c r="AO21">
        <v>0</v>
      </c>
      <c r="AP21">
        <v>0</v>
      </c>
      <c r="AQ21">
        <v>0</v>
      </c>
      <c r="AR21">
        <v>0</v>
      </c>
      <c r="AS21">
        <v>0</v>
      </c>
      <c r="AT21">
        <v>0</v>
      </c>
      <c r="AU21">
        <v>0</v>
      </c>
      <c r="AV21">
        <v>0</v>
      </c>
      <c r="AW21">
        <v>0</v>
      </c>
      <c r="AX21">
        <v>0</v>
      </c>
      <c r="AY21">
        <v>0</v>
      </c>
      <c r="AZ21">
        <v>0</v>
      </c>
      <c r="BA21">
        <v>0</v>
      </c>
      <c r="BB21">
        <v>0</v>
      </c>
      <c r="BC21" s="4">
        <v>0</v>
      </c>
      <c r="BD21" s="4">
        <v>0</v>
      </c>
      <c r="BE21" s="4">
        <v>0</v>
      </c>
      <c r="BF21" s="4">
        <v>0</v>
      </c>
      <c r="BG21">
        <v>0</v>
      </c>
      <c r="BH21">
        <v>7</v>
      </c>
      <c r="BI21">
        <v>56</v>
      </c>
      <c r="BJ21">
        <v>22.7</v>
      </c>
      <c r="BK21">
        <v>56</v>
      </c>
      <c r="BL21">
        <v>229.61</v>
      </c>
      <c r="BM21">
        <v>34.44</v>
      </c>
      <c r="BN21">
        <v>264.05</v>
      </c>
      <c r="BO21">
        <v>264.05</v>
      </c>
      <c r="BQ21" t="s">
        <v>151</v>
      </c>
      <c r="BS21" s="1">
        <v>44102</v>
      </c>
      <c r="BT21" s="2">
        <v>0.51041666666666663</v>
      </c>
      <c r="BU21" t="s">
        <v>129</v>
      </c>
      <c r="BV21" t="s">
        <v>67</v>
      </c>
      <c r="BW21" t="s">
        <v>85</v>
      </c>
      <c r="BX21" t="s">
        <v>101</v>
      </c>
      <c r="BY21">
        <v>16200</v>
      </c>
      <c r="CA21" t="s">
        <v>94</v>
      </c>
      <c r="CC21" t="s">
        <v>84</v>
      </c>
      <c r="CD21">
        <v>4000</v>
      </c>
      <c r="CE21" t="s">
        <v>153</v>
      </c>
      <c r="CF21" s="1">
        <v>44102</v>
      </c>
      <c r="CI21">
        <v>1</v>
      </c>
      <c r="CJ21">
        <v>4</v>
      </c>
      <c r="CK21" t="s">
        <v>77</v>
      </c>
      <c r="CL21" t="s">
        <v>67</v>
      </c>
    </row>
    <row r="22" spans="1:90" x14ac:dyDescent="0.25">
      <c r="A22" t="s">
        <v>124</v>
      </c>
      <c r="B22" t="s">
        <v>115</v>
      </c>
      <c r="C22" t="s">
        <v>62</v>
      </c>
      <c r="E22" t="str">
        <f>"R009939949619"</f>
        <v>R009939949619</v>
      </c>
      <c r="F22" s="1">
        <v>44102</v>
      </c>
      <c r="G22">
        <v>202103</v>
      </c>
      <c r="H22" t="s">
        <v>68</v>
      </c>
      <c r="I22" t="s">
        <v>69</v>
      </c>
      <c r="J22" t="s">
        <v>136</v>
      </c>
      <c r="K22" t="s">
        <v>63</v>
      </c>
      <c r="L22" t="s">
        <v>83</v>
      </c>
      <c r="M22" t="s">
        <v>84</v>
      </c>
      <c r="N22" t="s">
        <v>116</v>
      </c>
      <c r="O22" t="s">
        <v>70</v>
      </c>
      <c r="P22" t="str">
        <f t="shared" si="0"/>
        <v xml:space="preserve">                              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>
        <v>0</v>
      </c>
      <c r="AB22">
        <v>0</v>
      </c>
      <c r="AC22">
        <v>0</v>
      </c>
      <c r="AD22">
        <v>0</v>
      </c>
      <c r="AE22">
        <v>0</v>
      </c>
      <c r="AF22">
        <v>0</v>
      </c>
      <c r="AG22">
        <v>0</v>
      </c>
      <c r="AH22">
        <v>0</v>
      </c>
      <c r="AI22">
        <v>0</v>
      </c>
      <c r="AJ22">
        <v>0</v>
      </c>
      <c r="AK22">
        <v>0</v>
      </c>
      <c r="AL22">
        <v>0</v>
      </c>
      <c r="AM22">
        <v>12.96</v>
      </c>
      <c r="AN22">
        <v>0</v>
      </c>
      <c r="AO22">
        <v>0</v>
      </c>
      <c r="AP22">
        <v>0</v>
      </c>
      <c r="AQ22">
        <v>0</v>
      </c>
      <c r="AR22">
        <v>0</v>
      </c>
      <c r="AS22">
        <v>0</v>
      </c>
      <c r="AT22">
        <v>0</v>
      </c>
      <c r="AU22">
        <v>0</v>
      </c>
      <c r="AV22">
        <v>0</v>
      </c>
      <c r="AW22">
        <v>0</v>
      </c>
      <c r="AX22">
        <v>0</v>
      </c>
      <c r="AY22">
        <v>0</v>
      </c>
      <c r="AZ22">
        <v>0</v>
      </c>
      <c r="BA22">
        <v>0</v>
      </c>
      <c r="BB22">
        <v>0</v>
      </c>
      <c r="BC22" s="4">
        <v>0</v>
      </c>
      <c r="BD22" s="4">
        <v>0</v>
      </c>
      <c r="BE22" s="4">
        <v>0</v>
      </c>
      <c r="BF22" s="4">
        <v>0</v>
      </c>
      <c r="BG22">
        <v>0</v>
      </c>
      <c r="BH22">
        <v>1</v>
      </c>
      <c r="BI22">
        <v>14.6</v>
      </c>
      <c r="BJ22">
        <v>15.7</v>
      </c>
      <c r="BK22">
        <v>16</v>
      </c>
      <c r="BL22">
        <v>107.34</v>
      </c>
      <c r="BM22">
        <v>16.100000000000001</v>
      </c>
      <c r="BN22">
        <v>123.44</v>
      </c>
      <c r="BO22">
        <v>123.44</v>
      </c>
      <c r="BQ22" t="s">
        <v>119</v>
      </c>
      <c r="BR22" t="s">
        <v>137</v>
      </c>
      <c r="BS22" t="s">
        <v>99</v>
      </c>
      <c r="BY22">
        <v>78400</v>
      </c>
      <c r="CC22" t="s">
        <v>84</v>
      </c>
      <c r="CD22">
        <v>4302</v>
      </c>
      <c r="CE22" t="s">
        <v>72</v>
      </c>
      <c r="CI22">
        <v>2</v>
      </c>
      <c r="CJ22" t="s">
        <v>99</v>
      </c>
      <c r="CK22" t="s">
        <v>73</v>
      </c>
      <c r="CL22" t="s">
        <v>67</v>
      </c>
    </row>
    <row r="23" spans="1:90" x14ac:dyDescent="0.25">
      <c r="A23" t="s">
        <v>124</v>
      </c>
      <c r="B23" t="s">
        <v>115</v>
      </c>
      <c r="C23" t="s">
        <v>62</v>
      </c>
      <c r="E23" t="str">
        <f>"009939981555"</f>
        <v>009939981555</v>
      </c>
      <c r="F23" s="1">
        <v>44103</v>
      </c>
      <c r="G23">
        <v>202103</v>
      </c>
      <c r="H23" t="s">
        <v>79</v>
      </c>
      <c r="I23" t="s">
        <v>80</v>
      </c>
      <c r="J23" t="s">
        <v>130</v>
      </c>
      <c r="K23" t="s">
        <v>63</v>
      </c>
      <c r="L23" t="s">
        <v>87</v>
      </c>
      <c r="M23" t="s">
        <v>88</v>
      </c>
      <c r="N23" t="s">
        <v>146</v>
      </c>
      <c r="O23" t="s">
        <v>70</v>
      </c>
      <c r="P23" t="str">
        <f t="shared" si="0"/>
        <v xml:space="preserve">                              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  <c r="AA23">
        <v>0</v>
      </c>
      <c r="AB23">
        <v>0</v>
      </c>
      <c r="AC23">
        <v>0</v>
      </c>
      <c r="AD23">
        <v>0</v>
      </c>
      <c r="AE23">
        <v>0</v>
      </c>
      <c r="AF23">
        <v>0</v>
      </c>
      <c r="AG23">
        <v>0</v>
      </c>
      <c r="AH23">
        <v>0</v>
      </c>
      <c r="AI23">
        <v>0</v>
      </c>
      <c r="AJ23">
        <v>0</v>
      </c>
      <c r="AK23">
        <v>0</v>
      </c>
      <c r="AL23">
        <v>0</v>
      </c>
      <c r="AM23">
        <v>55.91</v>
      </c>
      <c r="AN23">
        <v>0</v>
      </c>
      <c r="AO23">
        <v>0</v>
      </c>
      <c r="AP23">
        <v>0</v>
      </c>
      <c r="AQ23">
        <v>0</v>
      </c>
      <c r="AR23">
        <v>0</v>
      </c>
      <c r="AS23">
        <v>0</v>
      </c>
      <c r="AT23">
        <v>0</v>
      </c>
      <c r="AU23">
        <v>0</v>
      </c>
      <c r="AV23">
        <v>0</v>
      </c>
      <c r="AW23">
        <v>0</v>
      </c>
      <c r="AX23">
        <v>0</v>
      </c>
      <c r="AY23">
        <v>0</v>
      </c>
      <c r="AZ23">
        <v>0</v>
      </c>
      <c r="BA23">
        <v>0</v>
      </c>
      <c r="BB23">
        <v>0</v>
      </c>
      <c r="BC23" s="4">
        <v>0</v>
      </c>
      <c r="BD23" s="4">
        <v>0</v>
      </c>
      <c r="BE23" s="4">
        <v>0</v>
      </c>
      <c r="BF23" s="4">
        <v>0</v>
      </c>
      <c r="BG23">
        <v>0</v>
      </c>
      <c r="BH23">
        <v>6</v>
      </c>
      <c r="BI23">
        <v>48</v>
      </c>
      <c r="BJ23">
        <v>121.5</v>
      </c>
      <c r="BK23">
        <v>122</v>
      </c>
      <c r="BL23">
        <v>446.5</v>
      </c>
      <c r="BM23">
        <v>66.98</v>
      </c>
      <c r="BN23">
        <v>513.48</v>
      </c>
      <c r="BO23">
        <v>513.48</v>
      </c>
      <c r="BQ23" t="s">
        <v>134</v>
      </c>
      <c r="BR23" t="s">
        <v>171</v>
      </c>
      <c r="BS23" t="s">
        <v>99</v>
      </c>
      <c r="BY23">
        <v>202500</v>
      </c>
      <c r="CC23" t="s">
        <v>88</v>
      </c>
      <c r="CD23">
        <v>4300</v>
      </c>
      <c r="CE23" t="s">
        <v>72</v>
      </c>
      <c r="CI23">
        <v>1</v>
      </c>
      <c r="CJ23" t="s">
        <v>99</v>
      </c>
      <c r="CK23" t="s">
        <v>77</v>
      </c>
      <c r="CL23" t="s">
        <v>67</v>
      </c>
    </row>
    <row r="24" spans="1:90" x14ac:dyDescent="0.25">
      <c r="BC24" s="4"/>
      <c r="BD24" s="4"/>
      <c r="BE24" s="4"/>
      <c r="BF24" s="4"/>
    </row>
    <row r="25" spans="1:90" x14ac:dyDescent="0.25">
      <c r="BC25" s="4"/>
      <c r="BD25" s="4"/>
      <c r="BE25" s="4"/>
      <c r="BF25" s="4"/>
    </row>
    <row r="26" spans="1:90" x14ac:dyDescent="0.25">
      <c r="BF26" s="4"/>
    </row>
    <row r="27" spans="1:90" x14ac:dyDescent="0.25">
      <c r="F27" s="1"/>
      <c r="BF27" s="4"/>
      <c r="BT27" s="1"/>
      <c r="BU27" s="2"/>
      <c r="CG27" s="1"/>
    </row>
    <row r="28" spans="1:90" x14ac:dyDescent="0.25">
      <c r="F28" s="1"/>
      <c r="BF28" s="4"/>
      <c r="BT28" s="1"/>
      <c r="BU28" s="2"/>
      <c r="CG28" s="1"/>
    </row>
    <row r="29" spans="1:90" x14ac:dyDescent="0.25">
      <c r="F29" s="1"/>
      <c r="BS29" s="1"/>
      <c r="BT29" s="2"/>
      <c r="CF29" s="1"/>
    </row>
    <row r="30" spans="1:90" x14ac:dyDescent="0.25">
      <c r="F30" s="1"/>
      <c r="BS30" s="1"/>
      <c r="BT30" s="2"/>
      <c r="CF30" s="1"/>
    </row>
    <row r="31" spans="1:90" x14ac:dyDescent="0.25">
      <c r="F31" s="1"/>
      <c r="BS31" s="1"/>
      <c r="BT31" s="2"/>
      <c r="CF31" s="1"/>
    </row>
    <row r="32" spans="1:90" x14ac:dyDescent="0.25">
      <c r="F32" s="1"/>
      <c r="BS32" s="1"/>
      <c r="BT32" s="2"/>
      <c r="CF32" s="1"/>
    </row>
    <row r="33" spans="6:84" x14ac:dyDescent="0.25">
      <c r="F33" s="1"/>
      <c r="BS33" s="1"/>
      <c r="BT33" s="2"/>
      <c r="CF33" s="1"/>
    </row>
    <row r="34" spans="6:84" x14ac:dyDescent="0.25">
      <c r="F34" s="1"/>
      <c r="BS34" s="1"/>
      <c r="BT34" s="2"/>
      <c r="CF34" s="1"/>
    </row>
    <row r="35" spans="6:84" x14ac:dyDescent="0.25">
      <c r="F35" s="1"/>
      <c r="BS35" s="1"/>
      <c r="BT35" s="2"/>
      <c r="CF35" s="1"/>
    </row>
    <row r="36" spans="6:84" x14ac:dyDescent="0.25">
      <c r="F36" s="1"/>
      <c r="BS36" s="1"/>
      <c r="BT36" s="2"/>
      <c r="CF36" s="1"/>
    </row>
    <row r="37" spans="6:84" x14ac:dyDescent="0.25">
      <c r="F37" s="1"/>
      <c r="BS37" s="1"/>
      <c r="BT37" s="2"/>
      <c r="CF37" s="1"/>
    </row>
    <row r="38" spans="6:84" x14ac:dyDescent="0.25">
      <c r="F38" s="1"/>
      <c r="BS38" s="1"/>
      <c r="BT38" s="2"/>
      <c r="BU38" s="3"/>
      <c r="CF38" s="1"/>
    </row>
    <row r="39" spans="6:84" x14ac:dyDescent="0.25">
      <c r="F39" s="1"/>
      <c r="BS39" s="1"/>
      <c r="BT39" s="2"/>
      <c r="CF39" s="1"/>
    </row>
    <row r="40" spans="6:84" x14ac:dyDescent="0.25">
      <c r="F40" s="1"/>
      <c r="BS40" s="1"/>
      <c r="BT40" s="2"/>
      <c r="CF40" s="1"/>
    </row>
    <row r="41" spans="6:84" x14ac:dyDescent="0.25">
      <c r="F41" s="1"/>
      <c r="BS41" s="1"/>
      <c r="BT41" s="2"/>
      <c r="CF41" s="1"/>
    </row>
    <row r="42" spans="6:84" x14ac:dyDescent="0.25">
      <c r="F42" s="1"/>
      <c r="BS42" s="1"/>
      <c r="BT42" s="2"/>
      <c r="CF42" s="1"/>
    </row>
    <row r="43" spans="6:84" x14ac:dyDescent="0.25">
      <c r="F43" s="1"/>
      <c r="BS43" s="1"/>
      <c r="BT43" s="2"/>
      <c r="CF43" s="1"/>
    </row>
    <row r="44" spans="6:84" x14ac:dyDescent="0.25">
      <c r="F44" s="1"/>
      <c r="BS44" s="1"/>
      <c r="BT44" s="2"/>
      <c r="CF44" s="1"/>
    </row>
    <row r="45" spans="6:84" x14ac:dyDescent="0.25">
      <c r="F45" s="1"/>
      <c r="BS45" s="1"/>
      <c r="BT45" s="2"/>
      <c r="CF45" s="1"/>
    </row>
    <row r="46" spans="6:84" x14ac:dyDescent="0.25">
      <c r="F46" s="1"/>
      <c r="BS46" s="1"/>
      <c r="BT46" s="2"/>
      <c r="CF46" s="1"/>
    </row>
    <row r="47" spans="6:84" x14ac:dyDescent="0.25">
      <c r="F47" s="1"/>
      <c r="BS47" s="1"/>
      <c r="BT47" s="2"/>
      <c r="CF47" s="1"/>
    </row>
    <row r="48" spans="6:84" x14ac:dyDescent="0.25">
      <c r="F48" s="1"/>
      <c r="BS48" s="1"/>
      <c r="BT48" s="2"/>
      <c r="CF48" s="1"/>
    </row>
    <row r="49" spans="6:84" x14ac:dyDescent="0.25">
      <c r="F49" s="1"/>
      <c r="BS49" s="1"/>
      <c r="BT49" s="2"/>
      <c r="CF49" s="1"/>
    </row>
    <row r="50" spans="6:84" x14ac:dyDescent="0.25">
      <c r="F50" s="1"/>
      <c r="BS50" s="1"/>
      <c r="BT50" s="2"/>
      <c r="CF50" s="1"/>
    </row>
    <row r="51" spans="6:84" x14ac:dyDescent="0.25">
      <c r="F51" s="1"/>
      <c r="BS51" s="1"/>
      <c r="BT51" s="2"/>
      <c r="CF51" s="1"/>
    </row>
    <row r="52" spans="6:84" x14ac:dyDescent="0.25">
      <c r="F52" s="1"/>
      <c r="BS52" s="1"/>
      <c r="BT52" s="2"/>
      <c r="CF52" s="1"/>
    </row>
    <row r="53" spans="6:84" x14ac:dyDescent="0.25">
      <c r="F53" s="1"/>
      <c r="BS53" s="1"/>
      <c r="BT53" s="2"/>
      <c r="CF53" s="1"/>
    </row>
    <row r="54" spans="6:84" x14ac:dyDescent="0.25">
      <c r="F54" s="1"/>
      <c r="BS54" s="1"/>
      <c r="BT54" s="2"/>
      <c r="CF54" s="1"/>
    </row>
    <row r="55" spans="6:84" x14ac:dyDescent="0.25">
      <c r="F55" s="1"/>
      <c r="BS55" s="1"/>
      <c r="BT55" s="2"/>
      <c r="CF55" s="1"/>
    </row>
    <row r="56" spans="6:84" x14ac:dyDescent="0.25">
      <c r="F56" s="1"/>
      <c r="BS56" s="1"/>
      <c r="BT56" s="2"/>
      <c r="CF56" s="1"/>
    </row>
    <row r="57" spans="6:84" x14ac:dyDescent="0.25">
      <c r="F57" s="1"/>
      <c r="BS57" s="1"/>
      <c r="BT57" s="2"/>
      <c r="CF57" s="1"/>
    </row>
    <row r="58" spans="6:84" x14ac:dyDescent="0.25">
      <c r="F58" s="1"/>
      <c r="BS58" s="1"/>
      <c r="BT58" s="2"/>
      <c r="CF58" s="1"/>
    </row>
    <row r="59" spans="6:84" x14ac:dyDescent="0.25">
      <c r="F59" s="1"/>
      <c r="BS59" s="1"/>
      <c r="BT59" s="2"/>
      <c r="CF59" s="1"/>
    </row>
    <row r="60" spans="6:84" x14ac:dyDescent="0.25">
      <c r="F60" s="1"/>
      <c r="BS60" s="1"/>
      <c r="BT60" s="2"/>
      <c r="CF60" s="1"/>
    </row>
    <row r="61" spans="6:84" x14ac:dyDescent="0.25">
      <c r="F61" s="1"/>
      <c r="BS61" s="1"/>
      <c r="BT61" s="2"/>
      <c r="CF61" s="1"/>
    </row>
    <row r="62" spans="6:84" x14ac:dyDescent="0.25">
      <c r="F62" s="1"/>
      <c r="BS62" s="1"/>
      <c r="BT62" s="2"/>
      <c r="CF62" s="1"/>
    </row>
    <row r="63" spans="6:84" x14ac:dyDescent="0.25">
      <c r="F63" s="1"/>
      <c r="BS63" s="1"/>
      <c r="BT63" s="2"/>
      <c r="CF63" s="1"/>
    </row>
    <row r="64" spans="6:84" x14ac:dyDescent="0.25">
      <c r="F64" s="1"/>
      <c r="BS64" s="1"/>
      <c r="BT64" s="2"/>
      <c r="CF64" s="1"/>
    </row>
    <row r="65" spans="6:84" x14ac:dyDescent="0.25">
      <c r="F65" s="1"/>
      <c r="BS65" s="1"/>
      <c r="BT65" s="2"/>
      <c r="CF65" s="1"/>
    </row>
    <row r="66" spans="6:84" x14ac:dyDescent="0.25">
      <c r="F66" s="1"/>
      <c r="BS66" s="1"/>
      <c r="BT66" s="2"/>
      <c r="CF66" s="1"/>
    </row>
    <row r="67" spans="6:84" x14ac:dyDescent="0.25">
      <c r="F67" s="1"/>
      <c r="BS67" s="1"/>
      <c r="BT67" s="2"/>
      <c r="CF67" s="1"/>
    </row>
    <row r="68" spans="6:84" x14ac:dyDescent="0.25">
      <c r="F68" s="1"/>
      <c r="BS68" s="1"/>
      <c r="BT68" s="2"/>
      <c r="CF68" s="1"/>
    </row>
    <row r="69" spans="6:84" x14ac:dyDescent="0.25">
      <c r="F69" s="1"/>
      <c r="BS69" s="1"/>
      <c r="BT69" s="2"/>
      <c r="CF69" s="1"/>
    </row>
    <row r="70" spans="6:84" x14ac:dyDescent="0.25">
      <c r="F70" s="1"/>
      <c r="BS70" s="1"/>
      <c r="BT70" s="2"/>
      <c r="CF70" s="1"/>
    </row>
    <row r="71" spans="6:84" x14ac:dyDescent="0.25">
      <c r="F71" s="1"/>
      <c r="BS71" s="1"/>
      <c r="BT71" s="2"/>
      <c r="CF71" s="1"/>
    </row>
    <row r="72" spans="6:84" x14ac:dyDescent="0.25">
      <c r="F72" s="1"/>
      <c r="BS72" s="1"/>
      <c r="BT72" s="2"/>
      <c r="CF72" s="1"/>
    </row>
    <row r="73" spans="6:84" x14ac:dyDescent="0.25">
      <c r="F73" s="1"/>
      <c r="BS73" s="1"/>
      <c r="BT73" s="2"/>
      <c r="CF73" s="1"/>
    </row>
    <row r="74" spans="6:84" x14ac:dyDescent="0.25">
      <c r="F74" s="1"/>
      <c r="BS74" s="1"/>
      <c r="BT74" s="2"/>
      <c r="CF74" s="1"/>
    </row>
    <row r="75" spans="6:84" x14ac:dyDescent="0.25">
      <c r="F75" s="1"/>
      <c r="BS75" s="1"/>
      <c r="BT75" s="2"/>
      <c r="CF75" s="1"/>
    </row>
    <row r="76" spans="6:84" x14ac:dyDescent="0.25">
      <c r="F76" s="1"/>
      <c r="BS76" s="1"/>
      <c r="BT76" s="2"/>
      <c r="CF76" s="1"/>
    </row>
    <row r="77" spans="6:84" x14ac:dyDescent="0.25">
      <c r="F77" s="1"/>
      <c r="BS77" s="1"/>
      <c r="BT77" s="2"/>
      <c r="CF77" s="1"/>
    </row>
    <row r="78" spans="6:84" x14ac:dyDescent="0.25">
      <c r="F78" s="1"/>
      <c r="BS78" s="1"/>
      <c r="BT78" s="2"/>
      <c r="CF78" s="1"/>
    </row>
    <row r="79" spans="6:84" x14ac:dyDescent="0.25">
      <c r="F79" s="1"/>
      <c r="BS79" s="1"/>
      <c r="BT79" s="2"/>
      <c r="CF79" s="1"/>
    </row>
    <row r="80" spans="6:84" x14ac:dyDescent="0.25">
      <c r="F80" s="1"/>
      <c r="BS80" s="1"/>
      <c r="BT80" s="2"/>
      <c r="CF80" s="1"/>
    </row>
    <row r="81" spans="6:84" x14ac:dyDescent="0.25">
      <c r="F81" s="1"/>
      <c r="BS81" s="1"/>
      <c r="BT81" s="2"/>
      <c r="CF81" s="1"/>
    </row>
    <row r="82" spans="6:84" x14ac:dyDescent="0.25">
      <c r="F82" s="1"/>
      <c r="BS82" s="1"/>
      <c r="BT82" s="2"/>
      <c r="CF82" s="1"/>
    </row>
    <row r="83" spans="6:84" x14ac:dyDescent="0.25">
      <c r="F83" s="1"/>
      <c r="BS83" s="1"/>
      <c r="BT83" s="2"/>
      <c r="CF83" s="1"/>
    </row>
    <row r="84" spans="6:84" x14ac:dyDescent="0.25">
      <c r="F84" s="1"/>
      <c r="BS84" s="1"/>
      <c r="BT84" s="2"/>
      <c r="CF84" s="1"/>
    </row>
    <row r="85" spans="6:84" x14ac:dyDescent="0.25">
      <c r="F85" s="1"/>
      <c r="BS85" s="1"/>
      <c r="BT85" s="2"/>
      <c r="CF85" s="1"/>
    </row>
    <row r="86" spans="6:84" x14ac:dyDescent="0.25">
      <c r="F86" s="1"/>
      <c r="BS86" s="1"/>
      <c r="BT86" s="2"/>
      <c r="CF86" s="1"/>
    </row>
    <row r="87" spans="6:84" x14ac:dyDescent="0.25">
      <c r="F87" s="1"/>
      <c r="BS87" s="1"/>
      <c r="BT87" s="2"/>
      <c r="CF87" s="1"/>
    </row>
    <row r="88" spans="6:84" x14ac:dyDescent="0.25">
      <c r="F88" s="1"/>
      <c r="BS88" s="1"/>
      <c r="BT88" s="2"/>
      <c r="CF88" s="1"/>
    </row>
    <row r="89" spans="6:84" x14ac:dyDescent="0.25">
      <c r="F89" s="1"/>
      <c r="BS89" s="1"/>
      <c r="BT89" s="2"/>
      <c r="CF89" s="1"/>
    </row>
    <row r="90" spans="6:84" x14ac:dyDescent="0.25">
      <c r="F90" s="1"/>
      <c r="BS90" s="1"/>
      <c r="BT90" s="2"/>
      <c r="CF90" s="1"/>
    </row>
    <row r="91" spans="6:84" x14ac:dyDescent="0.25">
      <c r="F91" s="1"/>
      <c r="BS91" s="1"/>
      <c r="BT91" s="2"/>
      <c r="CF91" s="1"/>
    </row>
    <row r="92" spans="6:84" x14ac:dyDescent="0.25">
      <c r="F92" s="1"/>
      <c r="BS92" s="1"/>
      <c r="BT92" s="2"/>
      <c r="CF92" s="1"/>
    </row>
    <row r="93" spans="6:84" x14ac:dyDescent="0.25">
      <c r="F93" s="1"/>
      <c r="BS93" s="1"/>
      <c r="BT93" s="2"/>
      <c r="CF93" s="1"/>
    </row>
    <row r="94" spans="6:84" x14ac:dyDescent="0.25">
      <c r="F94" s="1"/>
      <c r="BS94" s="1"/>
      <c r="BT94" s="2"/>
      <c r="CF94" s="1"/>
    </row>
    <row r="95" spans="6:84" x14ac:dyDescent="0.25">
      <c r="F95" s="1"/>
      <c r="BS95" s="1"/>
      <c r="BT95" s="2"/>
      <c r="CF95" s="1"/>
    </row>
    <row r="96" spans="6:84" x14ac:dyDescent="0.25">
      <c r="F96" s="1"/>
      <c r="BS96" s="1"/>
      <c r="BT96" s="2"/>
      <c r="CF96" s="1"/>
    </row>
    <row r="97" spans="6:84" x14ac:dyDescent="0.25">
      <c r="F97" s="1"/>
      <c r="BS97" s="1"/>
      <c r="BT97" s="2"/>
      <c r="CF97" s="1"/>
    </row>
    <row r="98" spans="6:84" x14ac:dyDescent="0.25">
      <c r="F98" s="1"/>
      <c r="BS98" s="1"/>
      <c r="BT98" s="2"/>
      <c r="CF98" s="1"/>
    </row>
    <row r="99" spans="6:84" x14ac:dyDescent="0.25">
      <c r="F99" s="1"/>
      <c r="BS99" s="1"/>
      <c r="BT99" s="2"/>
    </row>
    <row r="100" spans="6:84" x14ac:dyDescent="0.25">
      <c r="F100" s="1"/>
      <c r="BS100" s="1"/>
      <c r="BT100" s="2"/>
      <c r="CF100" s="1"/>
    </row>
    <row r="101" spans="6:84" x14ac:dyDescent="0.25">
      <c r="F101" s="1"/>
      <c r="BS101" s="1"/>
      <c r="BT101" s="2"/>
    </row>
    <row r="102" spans="6:84" x14ac:dyDescent="0.25">
      <c r="F102" s="1"/>
      <c r="BS102" s="1"/>
      <c r="BT102" s="2"/>
      <c r="CF102" s="1"/>
    </row>
    <row r="103" spans="6:84" x14ac:dyDescent="0.25">
      <c r="F103" s="1"/>
      <c r="BS103" s="1"/>
      <c r="BT103" s="2"/>
      <c r="CF103" s="1"/>
    </row>
    <row r="104" spans="6:84" x14ac:dyDescent="0.25">
      <c r="F104" s="1"/>
      <c r="BS104" s="1"/>
      <c r="BT104" s="2"/>
      <c r="CF104" s="1"/>
    </row>
    <row r="105" spans="6:84" x14ac:dyDescent="0.25">
      <c r="F105" s="1"/>
      <c r="BS105" s="1"/>
      <c r="BT105" s="2"/>
      <c r="CF105" s="1"/>
    </row>
    <row r="106" spans="6:84" x14ac:dyDescent="0.25">
      <c r="F106" s="1"/>
      <c r="BS106" s="1"/>
      <c r="BT106" s="2"/>
      <c r="CF106" s="1"/>
    </row>
    <row r="107" spans="6:84" x14ac:dyDescent="0.25">
      <c r="F107" s="1"/>
      <c r="BS107" s="1"/>
      <c r="BT107" s="2"/>
      <c r="CF107" s="1"/>
    </row>
    <row r="108" spans="6:84" x14ac:dyDescent="0.25">
      <c r="F108" s="1"/>
      <c r="BS108" s="1"/>
      <c r="BT108" s="2"/>
      <c r="CF108" s="1"/>
    </row>
    <row r="109" spans="6:84" x14ac:dyDescent="0.25">
      <c r="F109" s="1"/>
      <c r="BS109" s="1"/>
      <c r="BT109" s="2"/>
      <c r="CF109" s="1"/>
    </row>
    <row r="110" spans="6:84" x14ac:dyDescent="0.25">
      <c r="F110" s="1"/>
      <c r="BS110" s="1"/>
      <c r="BT110" s="2"/>
      <c r="CF110" s="1"/>
    </row>
    <row r="111" spans="6:84" x14ac:dyDescent="0.25">
      <c r="F111" s="1"/>
      <c r="BS111" s="1"/>
      <c r="BT111" s="2"/>
    </row>
    <row r="112" spans="6:84" x14ac:dyDescent="0.25">
      <c r="F112" s="1"/>
      <c r="BS112" s="1"/>
      <c r="BT112" s="2"/>
      <c r="CF112" s="1"/>
    </row>
    <row r="113" spans="6:84" x14ac:dyDescent="0.25">
      <c r="F113" s="1"/>
      <c r="BS113" s="1"/>
      <c r="BT113" s="2"/>
      <c r="CF113" s="1"/>
    </row>
    <row r="114" spans="6:84" x14ac:dyDescent="0.25">
      <c r="F114" s="1"/>
      <c r="BS114" s="1"/>
      <c r="BT114" s="2"/>
      <c r="CF114" s="1"/>
    </row>
    <row r="115" spans="6:84" x14ac:dyDescent="0.25">
      <c r="F115" s="1"/>
      <c r="BS115" s="1"/>
      <c r="BT115" s="2"/>
      <c r="CF115" s="1"/>
    </row>
    <row r="116" spans="6:84" x14ac:dyDescent="0.25">
      <c r="F116" s="1"/>
      <c r="BS116" s="1"/>
      <c r="BT116" s="2"/>
      <c r="CF116" s="1"/>
    </row>
    <row r="117" spans="6:84" x14ac:dyDescent="0.25">
      <c r="F117" s="1"/>
      <c r="BS117" s="1"/>
      <c r="BT117" s="2"/>
      <c r="CF117" s="1"/>
    </row>
    <row r="118" spans="6:84" x14ac:dyDescent="0.25">
      <c r="F118" s="1"/>
      <c r="BS118" s="1"/>
      <c r="BT118" s="2"/>
      <c r="CF118" s="1"/>
    </row>
    <row r="119" spans="6:84" x14ac:dyDescent="0.25">
      <c r="F119" s="1"/>
      <c r="BS119" s="1"/>
      <c r="BT119" s="2"/>
      <c r="CF119" s="1"/>
    </row>
    <row r="120" spans="6:84" x14ac:dyDescent="0.25">
      <c r="F120" s="1"/>
      <c r="BS120" s="1"/>
      <c r="BT120" s="2"/>
      <c r="CF120" s="1"/>
    </row>
    <row r="121" spans="6:84" x14ac:dyDescent="0.25">
      <c r="F121" s="1"/>
      <c r="BS121" s="1"/>
      <c r="BT121" s="2"/>
      <c r="CF121" s="1"/>
    </row>
    <row r="122" spans="6:84" x14ac:dyDescent="0.25">
      <c r="F122" s="1"/>
      <c r="BS122" s="1"/>
      <c r="BT122" s="2"/>
      <c r="CF122" s="1"/>
    </row>
    <row r="123" spans="6:84" x14ac:dyDescent="0.25">
      <c r="F123" s="1"/>
      <c r="BS123" s="1"/>
      <c r="BT123" s="2"/>
      <c r="CF123" s="1"/>
    </row>
    <row r="124" spans="6:84" x14ac:dyDescent="0.25">
      <c r="F124" s="1"/>
      <c r="BS124" s="1"/>
      <c r="BT124" s="2"/>
      <c r="CF124" s="1"/>
    </row>
    <row r="125" spans="6:84" x14ac:dyDescent="0.25">
      <c r="F125" s="1"/>
      <c r="BS125" s="1"/>
      <c r="BT125" s="2"/>
      <c r="CF125" s="1"/>
    </row>
    <row r="126" spans="6:84" x14ac:dyDescent="0.25">
      <c r="F126" s="1"/>
      <c r="BS126" s="1"/>
      <c r="BT126" s="2"/>
      <c r="CF126" s="1"/>
    </row>
    <row r="127" spans="6:84" x14ac:dyDescent="0.25">
      <c r="F127" s="1"/>
      <c r="BS127" s="1"/>
      <c r="BT127" s="2"/>
      <c r="CF127" s="1"/>
    </row>
    <row r="128" spans="6:84" x14ac:dyDescent="0.25">
      <c r="F128" s="1"/>
      <c r="BS128" s="1"/>
      <c r="BT128" s="2"/>
      <c r="CF128" s="1"/>
    </row>
    <row r="129" spans="6:84" x14ac:dyDescent="0.25">
      <c r="F129" s="1"/>
      <c r="BS129" s="1"/>
      <c r="BT129" s="2"/>
      <c r="CF129" s="1"/>
    </row>
    <row r="130" spans="6:84" x14ac:dyDescent="0.25">
      <c r="F130" s="1"/>
      <c r="BS130" s="1"/>
      <c r="BT130" s="2"/>
      <c r="CF130" s="1"/>
    </row>
    <row r="131" spans="6:84" x14ac:dyDescent="0.25">
      <c r="F131" s="1"/>
      <c r="BS131" s="1"/>
      <c r="BT131" s="2"/>
      <c r="CF131" s="1"/>
    </row>
    <row r="132" spans="6:84" x14ac:dyDescent="0.25">
      <c r="F132" s="1"/>
      <c r="BS132" s="1"/>
      <c r="BT132" s="2"/>
      <c r="CF132" s="1"/>
    </row>
    <row r="133" spans="6:84" x14ac:dyDescent="0.25">
      <c r="F133" s="1"/>
      <c r="BS133" s="1"/>
      <c r="BT133" s="2"/>
      <c r="CF133" s="1"/>
    </row>
    <row r="134" spans="6:84" x14ac:dyDescent="0.25">
      <c r="F134" s="1"/>
      <c r="BS134" s="1"/>
      <c r="BT134" s="2"/>
      <c r="CF134" s="1"/>
    </row>
    <row r="135" spans="6:84" x14ac:dyDescent="0.25">
      <c r="F135" s="1"/>
      <c r="BS135" s="1"/>
      <c r="BT135" s="2"/>
      <c r="CF135" s="1"/>
    </row>
    <row r="136" spans="6:84" x14ac:dyDescent="0.25">
      <c r="F136" s="1"/>
      <c r="BS136" s="1"/>
      <c r="BT136" s="2"/>
      <c r="CF136" s="1"/>
    </row>
    <row r="137" spans="6:84" x14ac:dyDescent="0.25">
      <c r="F137" s="1"/>
      <c r="BS137" s="1"/>
      <c r="BT137" s="2"/>
    </row>
    <row r="138" spans="6:84" x14ac:dyDescent="0.25">
      <c r="F138" s="1"/>
    </row>
    <row r="139" spans="6:84" x14ac:dyDescent="0.25">
      <c r="F139" s="1"/>
    </row>
    <row r="140" spans="6:84" x14ac:dyDescent="0.25">
      <c r="F140" s="1"/>
      <c r="BS140" s="1"/>
      <c r="BT140" s="2"/>
    </row>
    <row r="141" spans="6:84" x14ac:dyDescent="0.25">
      <c r="F141" s="1"/>
      <c r="BS141" s="1"/>
      <c r="BT141" s="2"/>
    </row>
    <row r="142" spans="6:84" x14ac:dyDescent="0.25">
      <c r="F142" s="1"/>
    </row>
    <row r="143" spans="6:84" x14ac:dyDescent="0.25">
      <c r="F143" s="1"/>
      <c r="BS143" s="1"/>
      <c r="BT143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sdrascd7-IECATPE161290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Cathy Pete</dc:creator>
  <cp:lastModifiedBy>leann</cp:lastModifiedBy>
  <dcterms:created xsi:type="dcterms:W3CDTF">2020-09-30T15:19:46Z</dcterms:created>
  <dcterms:modified xsi:type="dcterms:W3CDTF">2020-10-01T07:07:32Z</dcterms:modified>
</cp:coreProperties>
</file>