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FEF7E7A-1579-4DF7-801D-183BCA3B4E55}" xr6:coauthVersionLast="47" xr6:coauthVersionMax="47" xr10:uidLastSave="{00000000-0000-0000-0000-000000000000}"/>
  <bookViews>
    <workbookView xWindow="28680" yWindow="-120" windowWidth="20730" windowHeight="11040" xr2:uid="{8EA26573-0CC5-4CCA-BAF2-2A32B436A6A9}"/>
  </bookViews>
  <sheets>
    <sheet name="sdrascd7-IESANPA1512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2" i="1" l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<sst xmlns="http://schemas.openxmlformats.org/spreadsheetml/2006/main" count="6072" uniqueCount="791">
  <si>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</si>
  <si>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</si>
  <si>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</si>
  <si>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</si>
  <si>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</si>
  <si>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</si>
  <si>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</si>
  <si>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</si>
  <si>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</si>
  <si>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</si>
  <si>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</si>
  <si>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</si>
  <si>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</si>
  <si>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</si>
  <si>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</si>
  <si>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</si>
  <si>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</si>
  <si>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</si>
  <si>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</si>
  <si>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</si>
  <si>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</si>
  <si>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</si>
  <si>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</si>
  <si>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</si>
  <si>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</si>
  <si>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</si>
  <si>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</si>
  <si>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</si>
  <si>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</si>
  <si>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</si>
  <si>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</si>
  <si>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</si>
  <si>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</si>
  <si>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</si>
  <si>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</si>
  <si>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</si>
  <si>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</si>
  <si>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</si>
  <si>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</si>
  <si>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</si>
  <si>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</si>
  <si>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</si>
  <si>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</si>
  <si>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</si>
  <si>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</si>
  <si>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</si>
  <si>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</si>
  <si>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</si>
  <si>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</si>
  <si>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</si>
  <si>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</si>
  <si>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</si>
  <si>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</si>
  <si>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</si>
  <si>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</si>
  <si>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</si>
  <si>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</si>
  <si>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</si>
  <si>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</si>
  <si>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</si>
  <si>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</si>
  <si>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</si>
  <si>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</si>
  <si>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</si>
  <si>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</si>
  <si>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</si>
  <si>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</si>
  <si>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</si>
  <si>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</si>
  <si>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</si>
  <si>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</si>
  <si>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</si>
  <si>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</si>
  <si>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</si>
  <si>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</si>
  <si>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</si>
  <si>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</si>
  <si>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</si>
  <si>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</si>
  <si>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JOHAN</t>
  </si>
  <si>
    <t>JOHANNESBURG</t>
  </si>
  <si>
    <t xml:space="preserve">SA GREETINGS JHB                   </t>
  </si>
  <si>
    <t>ON1</t>
  </si>
  <si>
    <t>KHUMO M.</t>
  </si>
  <si>
    <t>CAHRMAINE</t>
  </si>
  <si>
    <t>Fusi</t>
  </si>
  <si>
    <t>yes</t>
  </si>
  <si>
    <t>FUE / DOC</t>
  </si>
  <si>
    <t>POD received from cell 0732371383 M</t>
  </si>
  <si>
    <t>PARCEL</t>
  </si>
  <si>
    <t>no</t>
  </si>
  <si>
    <t xml:space="preserve">P V T                              </t>
  </si>
  <si>
    <t>PINET</t>
  </si>
  <si>
    <t>PINETOWN</t>
  </si>
  <si>
    <t>DBC</t>
  </si>
  <si>
    <t>KRISHNIE MOODLY</t>
  </si>
  <si>
    <t>lindi</t>
  </si>
  <si>
    <t>FUE / doc</t>
  </si>
  <si>
    <t>POD received from cell 0730059234 M</t>
  </si>
  <si>
    <t xml:space="preserve">CARDIES ONLINE SA GREETINGS        </t>
  </si>
  <si>
    <t>CAPET</t>
  </si>
  <si>
    <t>CAPE TOWN</t>
  </si>
  <si>
    <t xml:space="preserve">CHNATE GROENEWALD                  </t>
  </si>
  <si>
    <t>ON2</t>
  </si>
  <si>
    <t>NA</t>
  </si>
  <si>
    <t>PALESA</t>
  </si>
  <si>
    <t>JEAN</t>
  </si>
  <si>
    <t>POD received from cell 0737996477 M</t>
  </si>
  <si>
    <t xml:space="preserve">SHOP 6 POSTNET                     </t>
  </si>
  <si>
    <t>TANYA KOHLBERG</t>
  </si>
  <si>
    <t>Roman</t>
  </si>
  <si>
    <t>POD received from cell 0724488178 M</t>
  </si>
  <si>
    <t>GERMI</t>
  </si>
  <si>
    <t>GERMISTON</t>
  </si>
  <si>
    <t xml:space="preserve">ETHAN BARLOW                       </t>
  </si>
  <si>
    <t>ethan</t>
  </si>
  <si>
    <t xml:space="preserve">SHANTELE REYNOLDS                  </t>
  </si>
  <si>
    <t>?</t>
  </si>
  <si>
    <t>GRAHA</t>
  </si>
  <si>
    <t>GRAHAMSTOWN</t>
  </si>
  <si>
    <t xml:space="preserve">ANDRI PHILLIP                      </t>
  </si>
  <si>
    <t xml:space="preserve">MOSHA DADA                         </t>
  </si>
  <si>
    <t>MOSHA DADA</t>
  </si>
  <si>
    <t>HND / FUE / doc</t>
  </si>
  <si>
    <t>POD received from cell 0844132340 M</t>
  </si>
  <si>
    <t>PHALA</t>
  </si>
  <si>
    <t>PHALABORWA</t>
  </si>
  <si>
    <t xml:space="preserve">RINGETANI HARRIETH                 </t>
  </si>
  <si>
    <t>RINGETANI HARRIET</t>
  </si>
  <si>
    <t>POD received from cell 0785331999 M</t>
  </si>
  <si>
    <t xml:space="preserve">SPAR                               </t>
  </si>
  <si>
    <t>VALENCIA MOODLEY</t>
  </si>
  <si>
    <t>dolly</t>
  </si>
  <si>
    <t>POD received from cell 0744435413 M</t>
  </si>
  <si>
    <t>RUSTE</t>
  </si>
  <si>
    <t>RUSTENBURG</t>
  </si>
  <si>
    <t xml:space="preserve">MARIAAN BESTER                     </t>
  </si>
  <si>
    <t>M BESTER</t>
  </si>
  <si>
    <t>BOKSB</t>
  </si>
  <si>
    <t>BOKSBURG</t>
  </si>
  <si>
    <t xml:space="preserve">AMENTIS PROJECT                    </t>
  </si>
  <si>
    <t>DERI-LEE FAIR</t>
  </si>
  <si>
    <t>D Fair</t>
  </si>
  <si>
    <t>POD received from cell 0839573774 M</t>
  </si>
  <si>
    <t xml:space="preserve">TIISETAO MASHIFANE                 </t>
  </si>
  <si>
    <t>TIISETAO MASHIFANE</t>
  </si>
  <si>
    <t>POD received from cell 0642876976 M</t>
  </si>
  <si>
    <t>KEMPT</t>
  </si>
  <si>
    <t>KEMPTON PARK</t>
  </si>
  <si>
    <t xml:space="preserve">QI LOGISTICS                       </t>
  </si>
  <si>
    <t>DYLAN JOHN HORSFALL</t>
  </si>
  <si>
    <t>Vivian</t>
  </si>
  <si>
    <t>POD received from cell 0648984486 M</t>
  </si>
  <si>
    <t>PIET2</t>
  </si>
  <si>
    <t>PIETERSBURG</t>
  </si>
  <si>
    <t xml:space="preserve">CARDIES MALL OF THE NORTH          </t>
  </si>
  <si>
    <t>ADELIA</t>
  </si>
  <si>
    <t>MANAGER</t>
  </si>
  <si>
    <t>fusi</t>
  </si>
  <si>
    <t>TONGA</t>
  </si>
  <si>
    <t>TONGAAT</t>
  </si>
  <si>
    <t xml:space="preserve">CARDIES                            </t>
  </si>
  <si>
    <t xml:space="preserve">S.A. GREETINGS                     </t>
  </si>
  <si>
    <t xml:space="preserve">DISNEY LICENCING                   </t>
  </si>
  <si>
    <t>LINDI</t>
  </si>
  <si>
    <t>PATIENCE</t>
  </si>
  <si>
    <t>Cheri</t>
  </si>
  <si>
    <t>POD received from cell 0607649891 M</t>
  </si>
  <si>
    <t>ALWYN</t>
  </si>
  <si>
    <t>CHARMAINE</t>
  </si>
  <si>
    <t>JADE  ANITA</t>
  </si>
  <si>
    <t xml:space="preserve">JAYDON HARTMAN                     </t>
  </si>
  <si>
    <t>JAYDON HARTMAN</t>
  </si>
  <si>
    <t>POD received from cell 0694481348 M</t>
  </si>
  <si>
    <t>PRETO</t>
  </si>
  <si>
    <t>PRETORIA</t>
  </si>
  <si>
    <t xml:space="preserve">ELGIN STOTZ                        </t>
  </si>
  <si>
    <t>ELaIN STOTZ</t>
  </si>
  <si>
    <t>POD received from cell 0761277152 M</t>
  </si>
  <si>
    <t xml:space="preserve">JASON HAYNE                        </t>
  </si>
  <si>
    <t>Stuart</t>
  </si>
  <si>
    <t>POD received from cell 0680775965 M</t>
  </si>
  <si>
    <t>JADE</t>
  </si>
  <si>
    <t>tshidi</t>
  </si>
  <si>
    <t>POD received from cell 0715578102 M</t>
  </si>
  <si>
    <t xml:space="preserve">LUCILLE CRONJE                     </t>
  </si>
  <si>
    <t>TSHIDI</t>
  </si>
  <si>
    <t>VEREE</t>
  </si>
  <si>
    <t>VEREENIGING</t>
  </si>
  <si>
    <t xml:space="preserve">SUMAYYA BHYAT                      </t>
  </si>
  <si>
    <t xml:space="preserve">CARDIES MENLYN PARK                </t>
  </si>
  <si>
    <t xml:space="preserve">S.A  GREETINGS                     </t>
  </si>
  <si>
    <t>.</t>
  </si>
  <si>
    <t xml:space="preserve">CARDIES MENLYN MAINE               </t>
  </si>
  <si>
    <t xml:space="preserve">S.A GREETINGS                      </t>
  </si>
  <si>
    <t>UMHLA</t>
  </si>
  <si>
    <t>UMHLANGA ROCKS</t>
  </si>
  <si>
    <t xml:space="preserve">CARDIES-GATEWAY                    </t>
  </si>
  <si>
    <t>AMANDA</t>
  </si>
  <si>
    <t>SANDT</t>
  </si>
  <si>
    <t>SANDTON</t>
  </si>
  <si>
    <t xml:space="preserve">CARDIES SANDTON CITY               </t>
  </si>
  <si>
    <t>ADELIA COOKE</t>
  </si>
  <si>
    <t>PRISCILLA</t>
  </si>
  <si>
    <t>EUNICE</t>
  </si>
  <si>
    <t>BONGIE PATISWA</t>
  </si>
  <si>
    <t>LINDSEY</t>
  </si>
  <si>
    <t xml:space="preserve">CARDIES BEDFORD CENTRE             </t>
  </si>
  <si>
    <t xml:space="preserve">REVOLUTION   LICENSING             </t>
  </si>
  <si>
    <t>EMAMA CLARK</t>
  </si>
  <si>
    <t>JACKI</t>
  </si>
  <si>
    <t>Tenem</t>
  </si>
  <si>
    <t xml:space="preserve">NICOLE CROY                        </t>
  </si>
  <si>
    <t xml:space="preserve">CARDIES EASTRAND MALL              </t>
  </si>
  <si>
    <t>CHANTEL</t>
  </si>
  <si>
    <t xml:space="preserve">CARDIES ROSEBANK                   </t>
  </si>
  <si>
    <t>N A</t>
  </si>
  <si>
    <t>ROODE</t>
  </si>
  <si>
    <t>ROODEPOORT</t>
  </si>
  <si>
    <t xml:space="preserve">SA GRFETINGS                       </t>
  </si>
  <si>
    <t xml:space="preserve">CARDIES MALL OF THE SOUTH          </t>
  </si>
  <si>
    <t>MIDRA</t>
  </si>
  <si>
    <t>MIDRAND</t>
  </si>
  <si>
    <t xml:space="preserve">CARDIES MALL OF AFRICA             </t>
  </si>
  <si>
    <t xml:space="preserve">CARDIES EASTGATE SHOPP.            </t>
  </si>
  <si>
    <t>JOHN</t>
  </si>
  <si>
    <t>VANDE</t>
  </si>
  <si>
    <t>VANDERBIJLPARK</t>
  </si>
  <si>
    <t xml:space="preserve">CARDIES VAAL MALL                  </t>
  </si>
  <si>
    <t>RANDB</t>
  </si>
  <si>
    <t>RANDBURG</t>
  </si>
  <si>
    <t xml:space="preserve">CARDIES CRESTA                     </t>
  </si>
  <si>
    <t>CHANTELK</t>
  </si>
  <si>
    <t>PVT</t>
  </si>
  <si>
    <t xml:space="preserve">CARDIES APVILION                   </t>
  </si>
  <si>
    <t>CINDY</t>
  </si>
  <si>
    <t>VERUL</t>
  </si>
  <si>
    <t>VERULAM</t>
  </si>
  <si>
    <t>DOC / FUE</t>
  </si>
  <si>
    <t xml:space="preserve">S A GREETINGS                      </t>
  </si>
  <si>
    <t xml:space="preserve">CARDIES ONLINES                    </t>
  </si>
  <si>
    <t xml:space="preserve">BALLITO JUNCTION                   </t>
  </si>
  <si>
    <t>NOMFUNDO</t>
  </si>
  <si>
    <t>FELICIA</t>
  </si>
  <si>
    <t>bongi</t>
  </si>
  <si>
    <t xml:space="preserve">CARDIES\                           </t>
  </si>
  <si>
    <t xml:space="preserve">S. A GREETING                      </t>
  </si>
  <si>
    <t>Consignee not available)</t>
  </si>
  <si>
    <t>lbr</t>
  </si>
  <si>
    <t>DOC / DOC / FUE / INS</t>
  </si>
  <si>
    <t xml:space="preserve">CARDIES NICOLWAY                   </t>
  </si>
  <si>
    <t>THANDI</t>
  </si>
  <si>
    <t>c18281</t>
  </si>
  <si>
    <t xml:space="preserve">cardies                            </t>
  </si>
  <si>
    <t xml:space="preserve">sa greetings                       </t>
  </si>
  <si>
    <t>manager</t>
  </si>
  <si>
    <t>VERWO</t>
  </si>
  <si>
    <t>CENTURION</t>
  </si>
  <si>
    <t xml:space="preserve">cardiees the reds                  </t>
  </si>
  <si>
    <t xml:space="preserve">sagreeetings                       </t>
  </si>
  <si>
    <t>adelia cooke</t>
  </si>
  <si>
    <t>CHANEL LISTER</t>
  </si>
  <si>
    <t>KESHIA</t>
  </si>
  <si>
    <t>pasty</t>
  </si>
  <si>
    <t>POD received from cell 0681926658 M</t>
  </si>
  <si>
    <t>JODENE   CHESLIN</t>
  </si>
  <si>
    <t>jodi</t>
  </si>
  <si>
    <t>POD received from cell 0738058187 M</t>
  </si>
  <si>
    <t xml:space="preserve">DANIKA LUIES                       </t>
  </si>
  <si>
    <t>DANIKA LUIES</t>
  </si>
  <si>
    <t>POD received from cell 0684441096 M</t>
  </si>
  <si>
    <t>LADYS</t>
  </si>
  <si>
    <t>LADYSMITH (NTL)</t>
  </si>
  <si>
    <t>ALYSHA NELLY</t>
  </si>
  <si>
    <t>ALYSHA</t>
  </si>
  <si>
    <t>HND / FUE / doc / NDC</t>
  </si>
  <si>
    <t>POD received from cell 0832048163 M</t>
  </si>
  <si>
    <t xml:space="preserve">LINDI                              </t>
  </si>
  <si>
    <t xml:space="preserve">CAEDIES VAAL MALL                  </t>
  </si>
  <si>
    <t>MARGA</t>
  </si>
  <si>
    <t>MARGATE</t>
  </si>
  <si>
    <t xml:space="preserve">CARDIES SHELLY BEACH               </t>
  </si>
  <si>
    <t xml:space="preserve">CARDIES HEAD OFFICE                </t>
  </si>
  <si>
    <t>YOGITA</t>
  </si>
  <si>
    <t xml:space="preserve">CARDIE EASTGATE SHOPPING           </t>
  </si>
  <si>
    <t xml:space="preserve">SA GREETING                        </t>
  </si>
  <si>
    <t xml:space="preserve">LASER AIRCON                       </t>
  </si>
  <si>
    <t>NIRAN RAMPATHAR</t>
  </si>
  <si>
    <t>sanveer</t>
  </si>
  <si>
    <t xml:space="preserve">TYLA .LOGENSTEIN                   </t>
  </si>
  <si>
    <t>TYLA</t>
  </si>
  <si>
    <t>Company Closed</t>
  </si>
  <si>
    <t>jam</t>
  </si>
  <si>
    <t>POD received from cell 0685031074 M</t>
  </si>
  <si>
    <t xml:space="preserve">KGOTHATSO KOEY MASHA               </t>
  </si>
  <si>
    <t>KGOTHATSO KOEY MASHA</t>
  </si>
  <si>
    <t>POD received from cell 0828698742 M</t>
  </si>
  <si>
    <t xml:space="preserve">BLOOM ATTORNEYS                    </t>
  </si>
  <si>
    <t>ADAM BLOOM</t>
  </si>
  <si>
    <t>Samantha</t>
  </si>
  <si>
    <t>POD received from cell 0822621815 M</t>
  </si>
  <si>
    <t>SARAH BENNETT</t>
  </si>
  <si>
    <t>PATTYB ROTKIN</t>
  </si>
  <si>
    <t>Kelly</t>
  </si>
  <si>
    <t xml:space="preserve">S A GREETING                       </t>
  </si>
  <si>
    <t>NUNO</t>
  </si>
  <si>
    <t>PASTY</t>
  </si>
  <si>
    <t>ARSHAD KHAN</t>
  </si>
  <si>
    <t xml:space="preserve">PRIVATE                            </t>
  </si>
  <si>
    <t>ROSE HAZIS</t>
  </si>
  <si>
    <t>MARIAN</t>
  </si>
  <si>
    <t>patience</t>
  </si>
  <si>
    <t>POD received from cell 0731866370 M</t>
  </si>
  <si>
    <t>PIET1</t>
  </si>
  <si>
    <t>PIETERMARITZBURG</t>
  </si>
  <si>
    <t xml:space="preserve">NEWHOLMES PHARMACY                 </t>
  </si>
  <si>
    <t>SHERAN PILLAY</t>
  </si>
  <si>
    <t>ashveer</t>
  </si>
  <si>
    <t>POD received from cell 0832532062 M</t>
  </si>
  <si>
    <t xml:space="preserve">JVR HOLDINGS PTY LTD T A SYMON     </t>
  </si>
  <si>
    <t>NADIA VAN NIEKERK</t>
  </si>
  <si>
    <t>nadia</t>
  </si>
  <si>
    <t>POD received from cell 0738726261 M</t>
  </si>
  <si>
    <t xml:space="preserve">DISNEY                             </t>
  </si>
  <si>
    <t>LINDI TREURNICHT</t>
  </si>
  <si>
    <t>Sonalee</t>
  </si>
  <si>
    <t xml:space="preserve">REVOLUTION ADVERTING   LICENSI     </t>
  </si>
  <si>
    <t>EMMA CLARK</t>
  </si>
  <si>
    <t>Jessica</t>
  </si>
  <si>
    <t>JODI WILCOX</t>
  </si>
  <si>
    <t>PATSY</t>
  </si>
  <si>
    <t>patsy</t>
  </si>
  <si>
    <t xml:space="preserve">KENT LOGISTICS                     </t>
  </si>
  <si>
    <t>TYLER SHIEL</t>
  </si>
  <si>
    <t>Judith</t>
  </si>
  <si>
    <t>POD received from cell 0795228064 M</t>
  </si>
  <si>
    <t xml:space="preserve">FLORIDA HIGH SCHOOL                </t>
  </si>
  <si>
    <t>BLANCHE MARS</t>
  </si>
  <si>
    <t>BLANCH MARS</t>
  </si>
  <si>
    <t>Appointment required</t>
  </si>
  <si>
    <t>jlc</t>
  </si>
  <si>
    <t>POD received from cell 0717429658 M</t>
  </si>
  <si>
    <t xml:space="preserve">PEP HEAD OFFICE                    </t>
  </si>
  <si>
    <t>ZANDRY HILL</t>
  </si>
  <si>
    <t>shypher</t>
  </si>
  <si>
    <t>POD received from cell 0738748251 M</t>
  </si>
  <si>
    <t>JEELO   ANITA LEUS</t>
  </si>
  <si>
    <t>JACKIE JANSE VAN VUUREN</t>
  </si>
  <si>
    <t>jackie</t>
  </si>
  <si>
    <t>amt</t>
  </si>
  <si>
    <t xml:space="preserve">RESPUBLICA RASCOMMON               </t>
  </si>
  <si>
    <t xml:space="preserve">UCT                                </t>
  </si>
  <si>
    <t>NEWA NEMANDALEL</t>
  </si>
  <si>
    <t>WENA</t>
  </si>
  <si>
    <t xml:space="preserve">CARDIES EASTGATE SHOPPING          </t>
  </si>
  <si>
    <t xml:space="preserve">Fusi                          </t>
  </si>
  <si>
    <t xml:space="preserve">POD received from cell 0732371383 M     </t>
  </si>
  <si>
    <t xml:space="preserve">SA GREETIINGS                      </t>
  </si>
  <si>
    <t xml:space="preserve">OLD MUTUAL                         </t>
  </si>
  <si>
    <t>EUGENE LAWRENCE</t>
  </si>
  <si>
    <t>Sergio</t>
  </si>
  <si>
    <t xml:space="preserve">VASIE NAIDOO                       </t>
  </si>
  <si>
    <t>V Govender</t>
  </si>
  <si>
    <t>POD received from cell 0847863055 M</t>
  </si>
  <si>
    <t>HOPET</t>
  </si>
  <si>
    <t>HOPETOWN</t>
  </si>
  <si>
    <t xml:space="preserve">CF COETSEE                         </t>
  </si>
  <si>
    <t>MELLISSA COETSEE</t>
  </si>
  <si>
    <t>die bondeltjie</t>
  </si>
  <si>
    <t>FUE / doc / NDC</t>
  </si>
  <si>
    <t>POD received from cell 0713327898 M</t>
  </si>
  <si>
    <t xml:space="preserve">ELSA MASSYN                        </t>
  </si>
  <si>
    <t>PETER</t>
  </si>
  <si>
    <t>POD received from cell 0659825059 M</t>
  </si>
  <si>
    <t xml:space="preserve">ANELE LUVUYO                       </t>
  </si>
  <si>
    <t>ANELE LUVUYO</t>
  </si>
  <si>
    <t>POD received from cell 0763930183 M</t>
  </si>
  <si>
    <t xml:space="preserve">AYESHA DESAI DESAI                 </t>
  </si>
  <si>
    <t>Joyce</t>
  </si>
  <si>
    <t xml:space="preserve">CARDIES MENYLN MAINE               </t>
  </si>
  <si>
    <t>SA GREETING</t>
  </si>
  <si>
    <t>CARMEN</t>
  </si>
  <si>
    <t xml:space="preserve">GILROY VAN WYK                     </t>
  </si>
  <si>
    <t>Isaac</t>
  </si>
  <si>
    <t>POD received from cell 067360100 M</t>
  </si>
  <si>
    <t xml:space="preserve">MICHAEL ALBERTYN                   </t>
  </si>
  <si>
    <t>michael</t>
  </si>
  <si>
    <t>POD received from cell 0671799174 M</t>
  </si>
  <si>
    <t xml:space="preserve">JO IPO                             </t>
  </si>
  <si>
    <t>JO IPO</t>
  </si>
  <si>
    <t>POD received from cell 0631516354 M</t>
  </si>
  <si>
    <t>FAUR1</t>
  </si>
  <si>
    <t>FAURE</t>
  </si>
  <si>
    <t xml:space="preserve">ALEX MKAMA                         </t>
  </si>
  <si>
    <t>ALEX MKAMA</t>
  </si>
  <si>
    <t>POD received from cell 0660876902 M</t>
  </si>
  <si>
    <t>NUNO  DANIE</t>
  </si>
  <si>
    <t xml:space="preserve">SKYNET WWE ELANDSFONTEIN           </t>
  </si>
  <si>
    <t>DIPOELO</t>
  </si>
  <si>
    <t>ADELIA COOKIE</t>
  </si>
  <si>
    <t>CHANTE</t>
  </si>
  <si>
    <t xml:space="preserve">CAPE RADIOLOGY                     </t>
  </si>
  <si>
    <t>GLYNIS JORDAAN</t>
  </si>
  <si>
    <t>JESSICA</t>
  </si>
  <si>
    <t>PORT3</t>
  </si>
  <si>
    <t>PORT ELIZABETH</t>
  </si>
  <si>
    <t xml:space="preserve">SISWEKAZI GROOTBOOM                </t>
  </si>
  <si>
    <t>miranda</t>
  </si>
  <si>
    <t>POD received from cell 0788775577 M</t>
  </si>
  <si>
    <t>ROFI</t>
  </si>
  <si>
    <t>ASHLEY   JODI</t>
  </si>
  <si>
    <t xml:space="preserve">jodi                          </t>
  </si>
  <si>
    <t xml:space="preserve">POD received from cell 0738058187 M     </t>
  </si>
  <si>
    <t xml:space="preserve">DSV PARK MAIN BLNDG                </t>
  </si>
  <si>
    <t>NTEBOGENG</t>
  </si>
  <si>
    <t>Ntebo</t>
  </si>
  <si>
    <t>POD received from cell 0810613300 M</t>
  </si>
  <si>
    <t>EMPAN</t>
  </si>
  <si>
    <t>EMPANGENI</t>
  </si>
  <si>
    <t xml:space="preserve">LYONS HYDRAULICS SERVICES          </t>
  </si>
  <si>
    <t>SAMANTHA</t>
  </si>
  <si>
    <t>DANIEL</t>
  </si>
  <si>
    <t xml:space="preserve">CER                                </t>
  </si>
  <si>
    <t>SONIA CHU</t>
  </si>
  <si>
    <t>fadia</t>
  </si>
  <si>
    <t>MICHAEL ALBERTYN</t>
  </si>
  <si>
    <t xml:space="preserve">ANDREW JANSEN VN VUUREN            </t>
  </si>
  <si>
    <t>SIGNED</t>
  </si>
  <si>
    <t xml:space="preserve">CINDY MEYER                        </t>
  </si>
  <si>
    <t>C  MEYER</t>
  </si>
  <si>
    <t>POD received from cell 0658000152 M</t>
  </si>
  <si>
    <t>Redirect waybill on waybill nu</t>
  </si>
  <si>
    <t>Redirect waybill on waybill number R0099</t>
  </si>
  <si>
    <t xml:space="preserve">IFM                                </t>
  </si>
  <si>
    <t>DHILKASH BHADUR</t>
  </si>
  <si>
    <t>brightness</t>
  </si>
  <si>
    <t xml:space="preserve">AE SIGNAGE                         </t>
  </si>
  <si>
    <t>FRAN BOOYENS</t>
  </si>
  <si>
    <t>TRACY</t>
  </si>
  <si>
    <t xml:space="preserve">MEDICLINIC                         </t>
  </si>
  <si>
    <t>CHRITINE DRIVER</t>
  </si>
  <si>
    <t>Denzil</t>
  </si>
  <si>
    <t>POD received from cell 0782274968 M</t>
  </si>
  <si>
    <t xml:space="preserve">TAARIA MOOLA                       </t>
  </si>
  <si>
    <t>nkululeko</t>
  </si>
  <si>
    <t>JUH</t>
  </si>
  <si>
    <t xml:space="preserve">JCQUI BOOYSENS                     </t>
  </si>
  <si>
    <t>jacque burger</t>
  </si>
  <si>
    <t>POD received from cell 0723831473 M</t>
  </si>
  <si>
    <t xml:space="preserve">CARDIES CLEARWATERGREETINGS        </t>
  </si>
  <si>
    <t xml:space="preserve">CARDIES H O SA GREETINGS           </t>
  </si>
  <si>
    <t>MNG</t>
  </si>
  <si>
    <t>Driver late</t>
  </si>
  <si>
    <t>cch</t>
  </si>
  <si>
    <t>ASHLEA</t>
  </si>
  <si>
    <t>mossa</t>
  </si>
  <si>
    <t xml:space="preserve">CARDIES PAVILION                   </t>
  </si>
  <si>
    <t xml:space="preserve">EUPHORIA TELECOM                   </t>
  </si>
  <si>
    <t>MELONIE VAN VUUREN</t>
  </si>
  <si>
    <t>Melonie</t>
  </si>
  <si>
    <t>SOME2</t>
  </si>
  <si>
    <t>SOMERSET WEST</t>
  </si>
  <si>
    <t xml:space="preserve">NELINE VAN ZYL                     </t>
  </si>
  <si>
    <t>nerine</t>
  </si>
  <si>
    <t>ALBE2</t>
  </si>
  <si>
    <t>ALBERTON</t>
  </si>
  <si>
    <t xml:space="preserve">NEETU MICHAEL                      </t>
  </si>
  <si>
    <t>Neepu</t>
  </si>
  <si>
    <t xml:space="preserve">MIKE WARREN                        </t>
  </si>
  <si>
    <t>MIKE WARREN</t>
  </si>
  <si>
    <t>POD received from cell 0693513712 M</t>
  </si>
  <si>
    <t xml:space="preserve">MIA JURGENS                        </t>
  </si>
  <si>
    <t>MIA JURGENS</t>
  </si>
  <si>
    <t>POD received from cell 0724942857 M</t>
  </si>
  <si>
    <t>MEMEL</t>
  </si>
  <si>
    <t xml:space="preserve">BESSIE MARITZ ACCOUNTANTS          </t>
  </si>
  <si>
    <t>SARIE OTTO</t>
  </si>
  <si>
    <t>SOTTO</t>
  </si>
  <si>
    <t>NDC / FUE / doc</t>
  </si>
  <si>
    <t>POD received from cell 0722480744 M</t>
  </si>
  <si>
    <t>MOOSA</t>
  </si>
  <si>
    <t xml:space="preserve">KIMN EVANS                         </t>
  </si>
  <si>
    <t>goddline</t>
  </si>
  <si>
    <t>TES</t>
  </si>
  <si>
    <t>POD received from cell 0828641175 M</t>
  </si>
  <si>
    <t xml:space="preserve">SA GREEETINGS                      </t>
  </si>
  <si>
    <t xml:space="preserve">AVON JUSTINE                       </t>
  </si>
  <si>
    <t>CHRISTOPHER GRUNDLING</t>
  </si>
  <si>
    <t>Sophy</t>
  </si>
  <si>
    <t>SYSTEM</t>
  </si>
  <si>
    <t>POD received from cell 0835292772 M</t>
  </si>
  <si>
    <t xml:space="preserve">BEVERLY NAIDOO                     </t>
  </si>
  <si>
    <t>BEVERLY NAIDOO</t>
  </si>
  <si>
    <t>POD received from cell 0660384559 M</t>
  </si>
  <si>
    <t xml:space="preserve">MALL OF TJHE NORTH CNT MANAGEM     </t>
  </si>
  <si>
    <t>SUMARIDE RIDDER</t>
  </si>
  <si>
    <t>Eniah</t>
  </si>
  <si>
    <t>POD received from cell 0795513816 M</t>
  </si>
  <si>
    <t xml:space="preserve">SAMANTHA LEIGH DANIELS             </t>
  </si>
  <si>
    <t>Wesley daniels</t>
  </si>
  <si>
    <t>jma</t>
  </si>
  <si>
    <t>POD received from cell 0665269457 M</t>
  </si>
  <si>
    <t xml:space="preserve">JADE VERISSIMO                     </t>
  </si>
  <si>
    <t>JADE VERISSIMO</t>
  </si>
  <si>
    <t>POD received from cell 0606746779 M</t>
  </si>
  <si>
    <t xml:space="preserve">CARDIES  HEAD OFFICE               </t>
  </si>
  <si>
    <t>Tshidi</t>
  </si>
  <si>
    <t>YASMINA</t>
  </si>
  <si>
    <t>shaheen</t>
  </si>
  <si>
    <t>POD received from cell 0625964993 M</t>
  </si>
  <si>
    <t xml:space="preserve">MICHELE DU PLOOY                   </t>
  </si>
  <si>
    <t>divon</t>
  </si>
  <si>
    <t>POD received from cell 0645503437 M</t>
  </si>
  <si>
    <t xml:space="preserve">ASHLEY PILLAY                      </t>
  </si>
  <si>
    <t xml:space="preserve">WESTERN PROVINCE CATERING          </t>
  </si>
  <si>
    <t>SASHALEE HASKINS</t>
  </si>
  <si>
    <t>baskin</t>
  </si>
  <si>
    <t>POD received from cell 0740571348 M</t>
  </si>
  <si>
    <t>NEWCA</t>
  </si>
  <si>
    <t>NEWCASTLE</t>
  </si>
  <si>
    <t xml:space="preserve">YOLANDE BWZUIDENHOUT               </t>
  </si>
  <si>
    <t>C W  BOSHOFF</t>
  </si>
  <si>
    <t>POD received from cell 0792540285 M</t>
  </si>
  <si>
    <t>ADELA</t>
  </si>
  <si>
    <t xml:space="preserve">CARDIES THE REEDS                  </t>
  </si>
  <si>
    <t xml:space="preserve">LEMEEZE VAN HEERDEN                </t>
  </si>
  <si>
    <t>B  E</t>
  </si>
  <si>
    <t>POD received from cell 0747997508 M</t>
  </si>
  <si>
    <t>ADELIA COOK</t>
  </si>
  <si>
    <t xml:space="preserve">LISA VAN TONDER                    </t>
  </si>
  <si>
    <t>Lisa</t>
  </si>
  <si>
    <t xml:space="preserve">GILLIAN HOGERZEIL                  </t>
  </si>
  <si>
    <t>GILLIAN HOGERZEIL</t>
  </si>
  <si>
    <t>POD received from cell 0692133137 M</t>
  </si>
  <si>
    <t>UMZUM</t>
  </si>
  <si>
    <t>UMZUMBE</t>
  </si>
  <si>
    <t xml:space="preserve">VICKI RAWLINS                      </t>
  </si>
  <si>
    <t>N</t>
  </si>
  <si>
    <t>VICTORIA</t>
  </si>
  <si>
    <t>HBS</t>
  </si>
  <si>
    <t>JADE THOMPSON</t>
  </si>
  <si>
    <t xml:space="preserve">SHARON WIGGETT                     </t>
  </si>
  <si>
    <t xml:space="preserve">SHARON WIGGETT                </t>
  </si>
  <si>
    <t xml:space="preserve">POD received from cell 0761277152 M     </t>
  </si>
  <si>
    <t>NUNO   DANIE</t>
  </si>
  <si>
    <t xml:space="preserve">LOUISE FENHAM                      </t>
  </si>
  <si>
    <t>Mary</t>
  </si>
  <si>
    <t>POD received from cell 0683004232 M</t>
  </si>
  <si>
    <t>Amanda</t>
  </si>
  <si>
    <t>Chain store delivery</t>
  </si>
  <si>
    <t>col</t>
  </si>
  <si>
    <t>POD received from cell 0834941426 M</t>
  </si>
  <si>
    <t xml:space="preserve">EXP SA                             </t>
  </si>
  <si>
    <t>PATRICIA JUDD</t>
  </si>
  <si>
    <t>Patricia</t>
  </si>
  <si>
    <t>POD received from cell 0680012421 M</t>
  </si>
  <si>
    <t xml:space="preserve">HENNING BOTES                      </t>
  </si>
  <si>
    <t>H Botes</t>
  </si>
  <si>
    <t xml:space="preserve">MAKHA MAJOLA                       </t>
  </si>
  <si>
    <t>V  Ngwenya</t>
  </si>
  <si>
    <t>POD received from cell 0676647320 M</t>
  </si>
  <si>
    <t xml:space="preserve">CONTRACT HARDWARE                  </t>
  </si>
  <si>
    <t>JACOBA ROUX</t>
  </si>
  <si>
    <t>jacoba</t>
  </si>
  <si>
    <t>POD received from cell 0763971545 M</t>
  </si>
  <si>
    <t xml:space="preserve">MAYSHREE NAIDU                     </t>
  </si>
  <si>
    <t>SACHA</t>
  </si>
  <si>
    <t xml:space="preserve">SUZANNE WASSERFALL                 </t>
  </si>
  <si>
    <t>SUZANNE WASSERFALL</t>
  </si>
  <si>
    <t>POD received from cell 0678781280 M</t>
  </si>
  <si>
    <t xml:space="preserve">LAUREN MULLER                      </t>
  </si>
  <si>
    <t>mercy</t>
  </si>
  <si>
    <t>AJDE ANITA</t>
  </si>
  <si>
    <t>Mthandazo</t>
  </si>
  <si>
    <t>JODI</t>
  </si>
  <si>
    <t>BLOE1</t>
  </si>
  <si>
    <t>BLOEMFONTEIN</t>
  </si>
  <si>
    <t xml:space="preserve">GOLDWAGEN                          </t>
  </si>
  <si>
    <t>TALIOTA JANSE VAN VUUREN</t>
  </si>
  <si>
    <t>elzeho</t>
  </si>
  <si>
    <t>POD received from cell 0760821332 M</t>
  </si>
  <si>
    <t>NAMO</t>
  </si>
  <si>
    <t>AMANZ</t>
  </si>
  <si>
    <t>AMANZIMTOTI</t>
  </si>
  <si>
    <t xml:space="preserve">TELECOMMS                          </t>
  </si>
  <si>
    <t>AVINASH NAMULALL</t>
  </si>
  <si>
    <t>avinesh</t>
  </si>
  <si>
    <t>POD received from cell 0671711975 M</t>
  </si>
  <si>
    <t>YOLANDA</t>
  </si>
  <si>
    <t>Charmaine</t>
  </si>
  <si>
    <t xml:space="preserve">JIVORN REDDY                       </t>
  </si>
  <si>
    <t>Tania</t>
  </si>
  <si>
    <t xml:space="preserve">SHERANI ATHIAH                     </t>
  </si>
  <si>
    <t>thembi</t>
  </si>
  <si>
    <t>POD received from cell 0823051341 M</t>
  </si>
  <si>
    <t>SEDGE</t>
  </si>
  <si>
    <t>SEDGEFIELD</t>
  </si>
  <si>
    <t xml:space="preserve">MARIEKE BRAUER                     </t>
  </si>
  <si>
    <t>Robert</t>
  </si>
  <si>
    <t>POD received from cell 0635187263 M</t>
  </si>
  <si>
    <t xml:space="preserve">KAREN O CONNOR                     </t>
  </si>
  <si>
    <t>ILLEG</t>
  </si>
  <si>
    <t>WELKO</t>
  </si>
  <si>
    <t>WELKOM</t>
  </si>
  <si>
    <t xml:space="preserve">NTOMBIZODWA INNOCENTIA             </t>
  </si>
  <si>
    <t>schembere</t>
  </si>
  <si>
    <t>dei</t>
  </si>
  <si>
    <t>STEL2</t>
  </si>
  <si>
    <t>STELLENBOSCH</t>
  </si>
  <si>
    <t xml:space="preserve">ALISON HERMANUS                    </t>
  </si>
  <si>
    <t>Alison</t>
  </si>
  <si>
    <t>Gopal</t>
  </si>
  <si>
    <t xml:space="preserve">LANA TENNICK                       </t>
  </si>
  <si>
    <t>Johanna</t>
  </si>
  <si>
    <t>POD received from cell 0767510913 M</t>
  </si>
  <si>
    <t xml:space="preserve">TRACEY SNYMAN                      </t>
  </si>
  <si>
    <t>LUKE</t>
  </si>
  <si>
    <t>CAPE</t>
  </si>
  <si>
    <t>CAPE ST FRANCIS</t>
  </si>
  <si>
    <t xml:space="preserve">ANDRE MOUTON                       </t>
  </si>
  <si>
    <t>ANDRE</t>
  </si>
  <si>
    <t>POD received from cell 0684294152 M</t>
  </si>
  <si>
    <t xml:space="preserve">CADIES MALL OF THE NORTH           </t>
  </si>
  <si>
    <t>ADELIA COOLE</t>
  </si>
  <si>
    <t>KAREN O CONNOR</t>
  </si>
  <si>
    <t xml:space="preserve">AMANDA WATKINS                     </t>
  </si>
  <si>
    <t xml:space="preserve">CARDLES                            </t>
  </si>
  <si>
    <t xml:space="preserve">ITOCHU                             </t>
  </si>
  <si>
    <t>YOSHIAKI KASAHARA</t>
  </si>
  <si>
    <t>ANGEL</t>
  </si>
  <si>
    <t>POD received from cell 0733622001 M</t>
  </si>
  <si>
    <t xml:space="preserve">S.A CARDIES                        </t>
  </si>
  <si>
    <t xml:space="preserve">HAVAL UMHLANGA                     </t>
  </si>
  <si>
    <t>PRESHANA</t>
  </si>
  <si>
    <t>Preshana Narsingh</t>
  </si>
  <si>
    <t xml:space="preserve">SA GREETNGS                        </t>
  </si>
  <si>
    <t xml:space="preserve">JESSICA BAMISTER                   </t>
  </si>
  <si>
    <t>Khuluni</t>
  </si>
  <si>
    <t>POD received from cell 0780771530 M</t>
  </si>
  <si>
    <t xml:space="preserve">KRISHNIE MOODLEY                   </t>
  </si>
  <si>
    <t>define</t>
  </si>
  <si>
    <t>POD received from cell 0790738153 M</t>
  </si>
  <si>
    <t xml:space="preserve">ELDI VAN DER MERWE                 </t>
  </si>
  <si>
    <t>John</t>
  </si>
  <si>
    <t>POD received from cell 0810248653 M</t>
  </si>
  <si>
    <t xml:space="preserve">NATALIE PAULISE                    </t>
  </si>
  <si>
    <t>NATALIE PAULISE</t>
  </si>
  <si>
    <t>LINDSEY-LEE</t>
  </si>
  <si>
    <t xml:space="preserve">CARYN RAJH                         </t>
  </si>
  <si>
    <t>Tracy</t>
  </si>
  <si>
    <t>JUSTINA TSHIDI</t>
  </si>
  <si>
    <t xml:space="preserve">SHOPRITE H O                       </t>
  </si>
  <si>
    <t>MARE VAN ZYL</t>
  </si>
  <si>
    <t>JUSTINA</t>
  </si>
  <si>
    <t>Tim</t>
  </si>
  <si>
    <t>POD received from cell 0746644640 M</t>
  </si>
  <si>
    <t xml:space="preserve">JUDY HESOM                         </t>
  </si>
  <si>
    <t>JUDY</t>
  </si>
  <si>
    <t xml:space="preserve">the reeds mall                     </t>
  </si>
  <si>
    <t xml:space="preserve">sa greeetings                      </t>
  </si>
  <si>
    <t xml:space="preserve">EASAVANI WESSELS                   </t>
  </si>
  <si>
    <t>EASAVANI WESSELS</t>
  </si>
  <si>
    <t>POD received from cell 0814795132 M</t>
  </si>
  <si>
    <t xml:space="preserve">SARAH PROUDFOOT                    </t>
  </si>
  <si>
    <t>S PROUDFOOT</t>
  </si>
  <si>
    <t>ROZANNE</t>
  </si>
  <si>
    <t>ADELIA COOMK</t>
  </si>
  <si>
    <t>Jodi</t>
  </si>
  <si>
    <t xml:space="preserve">ANDRE STRYDOM                      </t>
  </si>
  <si>
    <t>ANDRE STRYDOM</t>
  </si>
  <si>
    <t>POD received from cell 0837323487 M</t>
  </si>
  <si>
    <t xml:space="preserve">MAGRIETA GELDENHUYS                </t>
  </si>
  <si>
    <t>Jarod</t>
  </si>
  <si>
    <t>POD received from cell 0838903542 M</t>
  </si>
  <si>
    <t>TALITA JANSE VAN VUUREN</t>
  </si>
  <si>
    <t>elzette</t>
  </si>
  <si>
    <t xml:space="preserve">ROBIN PRIESCHI                     </t>
  </si>
  <si>
    <t>Veronica</t>
  </si>
  <si>
    <t>POD received from cell 0717691844 M</t>
  </si>
  <si>
    <t xml:space="preserve">CARDIES EASTGATE SHOPPING CENT     </t>
  </si>
  <si>
    <t xml:space="preserve">DISNEY LICENSING                   </t>
  </si>
  <si>
    <t>Cheryl</t>
  </si>
  <si>
    <t xml:space="preserve">CANDICE ELLERY                     </t>
  </si>
  <si>
    <t>CANDICE ELLERY</t>
  </si>
  <si>
    <t>POD received from cell 0644734048 M</t>
  </si>
  <si>
    <t xml:space="preserve">ROD PHILIP                         </t>
  </si>
  <si>
    <t>ROD PHILIP</t>
  </si>
  <si>
    <t xml:space="preserve">LOUIS BENSCH                       </t>
  </si>
  <si>
    <t>LOUIS BENSCH</t>
  </si>
  <si>
    <t>POD received from cell 0738269435 M</t>
  </si>
  <si>
    <t>BENON</t>
  </si>
  <si>
    <t>BENONI</t>
  </si>
  <si>
    <t xml:space="preserve">TRACEY-ANN JONKER                  </t>
  </si>
  <si>
    <t>TRACEY-ANN JONKER</t>
  </si>
  <si>
    <t>POD received from cell 0682118246 M</t>
  </si>
  <si>
    <t xml:space="preserve">CARDIES CANAL WALK                 </t>
  </si>
  <si>
    <t xml:space="preserve">CARDIES GATEWAY                    </t>
  </si>
  <si>
    <t>Asanda</t>
  </si>
  <si>
    <t>Box</t>
  </si>
  <si>
    <t>PRESHANA NARSINGH</t>
  </si>
  <si>
    <t>Ashlina</t>
  </si>
  <si>
    <t xml:space="preserve">MOOSA TRADING                      </t>
  </si>
  <si>
    <t>AFZIL MOOSA</t>
  </si>
  <si>
    <t xml:space="preserve">Eunice                        </t>
  </si>
  <si>
    <t xml:space="preserve">POD received from cell 0680775965 M     </t>
  </si>
  <si>
    <t xml:space="preserve">MWR                                </t>
  </si>
  <si>
    <t>GAYDREY BROWNE</t>
  </si>
  <si>
    <t>Thembisile</t>
  </si>
  <si>
    <t>POD received from cell 0797074161 M</t>
  </si>
  <si>
    <t>KENTO</t>
  </si>
  <si>
    <t>KENTON ON SEA</t>
  </si>
  <si>
    <t xml:space="preserve">ELSA BARNARD                       </t>
  </si>
  <si>
    <t>ELSA BARNARD</t>
  </si>
  <si>
    <t>POD received from cell 0616164232 M</t>
  </si>
  <si>
    <t xml:space="preserve">GS1 SA-CGSA-CONSUMER FOODS         </t>
  </si>
  <si>
    <t>TARRYN DANIELS</t>
  </si>
  <si>
    <t>nomvula</t>
  </si>
  <si>
    <t xml:space="preserve">SANLAM PRIVATE WEALTH              </t>
  </si>
  <si>
    <t>CECILE WOLMARANS</t>
  </si>
  <si>
    <t>Mpho</t>
  </si>
  <si>
    <t>POD received from cell 0769148770 M</t>
  </si>
  <si>
    <t xml:space="preserve">ABIGAIL JANSE VAN VUUREA           </t>
  </si>
  <si>
    <t>ABIGAIL JANSE VAN VUUREA</t>
  </si>
  <si>
    <t xml:space="preserve">DEEPTA DAYA                        </t>
  </si>
  <si>
    <t>Qiniso</t>
  </si>
  <si>
    <t xml:space="preserve">POLOKWANE PROVINCIAL HOSPITAL      </t>
  </si>
  <si>
    <t>MADISE</t>
  </si>
  <si>
    <t>Clement</t>
  </si>
  <si>
    <t>POD received from cell 0681132319 M</t>
  </si>
  <si>
    <t>JACKIE</t>
  </si>
  <si>
    <t>Evelyn</t>
  </si>
  <si>
    <t xml:space="preserve">CAITTIN NAGESAR                    </t>
  </si>
  <si>
    <t>CAITTIN NAGESAR</t>
  </si>
  <si>
    <t xml:space="preserve">BARKERS                            </t>
  </si>
  <si>
    <t>CARLA</t>
  </si>
  <si>
    <t>Ashika</t>
  </si>
  <si>
    <t>KOSTE</t>
  </si>
  <si>
    <t>KOSTER</t>
  </si>
  <si>
    <t xml:space="preserve">AMANDA LE ROUX                     </t>
  </si>
  <si>
    <t>AMANDA LE ROUX</t>
  </si>
  <si>
    <t>POD received from cell 0734301084 M</t>
  </si>
  <si>
    <t>EMILY</t>
  </si>
  <si>
    <t>GREYT</t>
  </si>
  <si>
    <t>GREYTOWN</t>
  </si>
  <si>
    <t xml:space="preserve">GREENFIELDS PLACE OF SAFETY        </t>
  </si>
  <si>
    <t>JELLIENE</t>
  </si>
  <si>
    <t>Bongiwe 10h40</t>
  </si>
  <si>
    <t>POD received from cell 0622049178 M</t>
  </si>
  <si>
    <t>LOXTO</t>
  </si>
  <si>
    <t>LOXTON</t>
  </si>
  <si>
    <t xml:space="preserve">LOXTON LEKKER COFFEE SHOP          </t>
  </si>
  <si>
    <t>CAROL</t>
  </si>
  <si>
    <t>TIFFANY</t>
  </si>
  <si>
    <t xml:space="preserve">THE CHURCH OF JESUS CHRIST ARE     </t>
  </si>
  <si>
    <t>PALESA BUYS</t>
  </si>
  <si>
    <t>palesa</t>
  </si>
  <si>
    <t>POD received from cell 0787466889 M</t>
  </si>
  <si>
    <t>EAST</t>
  </si>
  <si>
    <t>EAST LONDON</t>
  </si>
  <si>
    <t xml:space="preserve">HERO TEL                           </t>
  </si>
  <si>
    <t>ANNE</t>
  </si>
  <si>
    <t>ZIPO</t>
  </si>
  <si>
    <t>POD received from cell 0839616986 M</t>
  </si>
  <si>
    <t xml:space="preserve">BAYPORT FINANCIAL SERVICES         </t>
  </si>
  <si>
    <t>YOLANDI VAN DER BERG</t>
  </si>
  <si>
    <t>Tshepo</t>
  </si>
  <si>
    <t>POD received from cell 0791116698 M</t>
  </si>
  <si>
    <t xml:space="preserve">ANJA MURRAY                        </t>
  </si>
  <si>
    <t xml:space="preserve">SHYAAL THAKUR                      </t>
  </si>
  <si>
    <t>shyaal</t>
  </si>
  <si>
    <t>DANIE</t>
  </si>
  <si>
    <t xml:space="preserve">D VIDA DU BRUYN                    </t>
  </si>
  <si>
    <t>seph dubury</t>
  </si>
  <si>
    <t>POD received from cell 0693852220 M</t>
  </si>
  <si>
    <t>MANGAER</t>
  </si>
  <si>
    <t xml:space="preserve">CLICKS H O                         </t>
  </si>
  <si>
    <t>SHINAAZ DREYER</t>
  </si>
  <si>
    <t>LLEWELLYN</t>
  </si>
  <si>
    <t>POD received from cell 0765948693 M</t>
  </si>
  <si>
    <t>ANITA LUUS</t>
  </si>
  <si>
    <t xml:space="preserve">MR PRICE SPORT H O                 </t>
  </si>
  <si>
    <t>ANNIKA VAN ROOYEN</t>
  </si>
  <si>
    <t>annika</t>
  </si>
  <si>
    <t>POD received from cell 0682690407 M</t>
  </si>
  <si>
    <t xml:space="preserve">CARDIES PIV                        </t>
  </si>
  <si>
    <t>SINETHEMBA</t>
  </si>
  <si>
    <t>ALWYN   MARKETING</t>
  </si>
  <si>
    <t xml:space="preserve">FELICIA WATSON                     </t>
  </si>
  <si>
    <t>FELICIA WATSON</t>
  </si>
  <si>
    <t xml:space="preserve">DESIGN GROUP                       </t>
  </si>
  <si>
    <t>PRILEEN PILLAI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</si>
</sst>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01D2-7062-4ED4-A040-87B2EB1A99A8}">
  <dimension ref="A1:CN302"/>
  <sheetViews>
    <sheetView tabSelected="1" topLeftCell="A292" workbookViewId="0">
      <selection activeCell="A303" sqref="A303:XFD1194"/>
    </sheetView>
  </sheetViews>
  <sheetFormatPr defaultRowHeight="14.4" x14ac:dyDescent="0.3"/>
  <cols>
    <col min="6" max="6" width="15.441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"009941351880"</f>
        <v>009941351880</v>
      </c>
      <c r="F2" s="3">
        <v>45166</v>
      </c>
      <c r="G2">
        <v>202405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"CHARMAINE                     "</f>
        <v xml:space="preserve">CHARMAINE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33.630000000000003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4.8</v>
      </c>
      <c r="BK2">
        <v>5</v>
      </c>
      <c r="BL2">
        <v>98.93</v>
      </c>
      <c r="BM2">
        <v>14.84</v>
      </c>
      <c r="BN2">
        <v>113.77</v>
      </c>
      <c r="BO2">
        <v>113.77</v>
      </c>
      <c r="BQ2" t="s">
        <v>83</v>
      </c>
      <c r="BR2" t="s">
        <v>84</v>
      </c>
      <c r="BS2" s="3">
        <v>45167</v>
      </c>
      <c r="BT2" s="4">
        <v>0.28958333333333336</v>
      </c>
      <c r="BU2" t="s">
        <v>85</v>
      </c>
      <c r="BV2" t="s">
        <v>86</v>
      </c>
      <c r="BY2">
        <v>24000</v>
      </c>
      <c r="BZ2" t="s">
        <v>87</v>
      </c>
      <c r="CA2" t="s">
        <v>88</v>
      </c>
      <c r="CC2" t="s">
        <v>80</v>
      </c>
      <c r="CD2">
        <v>2013</v>
      </c>
      <c r="CE2" t="s">
        <v>89</v>
      </c>
      <c r="CF2" s="3">
        <v>45167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"009943834665"</f>
        <v>009943834665</v>
      </c>
      <c r="F3" s="3">
        <v>45166</v>
      </c>
      <c r="G3">
        <v>202405</v>
      </c>
      <c r="H3" t="s">
        <v>75</v>
      </c>
      <c r="I3" t="s">
        <v>76</v>
      </c>
      <c r="J3" t="s">
        <v>91</v>
      </c>
      <c r="K3" t="s">
        <v>78</v>
      </c>
      <c r="L3" t="s">
        <v>92</v>
      </c>
      <c r="M3" t="s">
        <v>93</v>
      </c>
      <c r="N3" t="s">
        <v>91</v>
      </c>
      <c r="O3" t="s">
        <v>94</v>
      </c>
      <c r="P3" t="str">
        <f>"2110168525                    "</f>
        <v xml:space="preserve">2110168525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37.369999999999997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4</v>
      </c>
      <c r="BJ3">
        <v>18.2</v>
      </c>
      <c r="BK3">
        <v>19</v>
      </c>
      <c r="BL3">
        <v>115.19</v>
      </c>
      <c r="BM3">
        <v>17.28</v>
      </c>
      <c r="BN3">
        <v>132.47</v>
      </c>
      <c r="BO3">
        <v>132.47</v>
      </c>
      <c r="BR3" t="s">
        <v>95</v>
      </c>
      <c r="BS3" s="3">
        <v>45167</v>
      </c>
      <c r="BT3" s="4">
        <v>0.52083333333333337</v>
      </c>
      <c r="BU3" t="s">
        <v>96</v>
      </c>
      <c r="BV3" t="s">
        <v>86</v>
      </c>
      <c r="BY3">
        <v>91125</v>
      </c>
      <c r="BZ3" t="s">
        <v>97</v>
      </c>
      <c r="CA3" t="s">
        <v>98</v>
      </c>
      <c r="CC3" t="s">
        <v>93</v>
      </c>
      <c r="CD3">
        <v>3610</v>
      </c>
      <c r="CE3" t="s">
        <v>89</v>
      </c>
      <c r="CF3" s="3">
        <v>45168</v>
      </c>
      <c r="CI3">
        <v>1</v>
      </c>
      <c r="CJ3">
        <v>1</v>
      </c>
      <c r="CK3">
        <v>42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"009943624063"</f>
        <v>009943624063</v>
      </c>
      <c r="F4" s="3">
        <v>45166</v>
      </c>
      <c r="G4">
        <v>202405</v>
      </c>
      <c r="H4" t="s">
        <v>79</v>
      </c>
      <c r="I4" t="s">
        <v>80</v>
      </c>
      <c r="J4" t="s">
        <v>99</v>
      </c>
      <c r="K4" t="s">
        <v>78</v>
      </c>
      <c r="L4" t="s">
        <v>100</v>
      </c>
      <c r="M4" t="s">
        <v>101</v>
      </c>
      <c r="N4" t="s">
        <v>102</v>
      </c>
      <c r="O4" t="s">
        <v>103</v>
      </c>
      <c r="P4" t="str">
        <f t="shared" ref="P4:P15" si="0"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52.56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1.2</v>
      </c>
      <c r="BJ4">
        <v>4.4000000000000004</v>
      </c>
      <c r="BK4">
        <v>5</v>
      </c>
      <c r="BL4">
        <v>154.61000000000001</v>
      </c>
      <c r="BM4">
        <v>23.19</v>
      </c>
      <c r="BN4">
        <v>177.8</v>
      </c>
      <c r="BO4">
        <v>177.8</v>
      </c>
      <c r="BQ4" t="s">
        <v>104</v>
      </c>
      <c r="BR4" t="s">
        <v>105</v>
      </c>
      <c r="BS4" s="3">
        <v>45167</v>
      </c>
      <c r="BT4" s="4">
        <v>0.50694444444444442</v>
      </c>
      <c r="BU4" t="s">
        <v>106</v>
      </c>
      <c r="BV4" t="s">
        <v>86</v>
      </c>
      <c r="BY4">
        <v>22128.73</v>
      </c>
      <c r="BZ4" t="s">
        <v>97</v>
      </c>
      <c r="CA4" t="s">
        <v>107</v>
      </c>
      <c r="CC4" t="s">
        <v>101</v>
      </c>
      <c r="CD4">
        <v>7500</v>
      </c>
      <c r="CE4" t="s">
        <v>89</v>
      </c>
      <c r="CF4" s="3">
        <v>45168</v>
      </c>
      <c r="CI4">
        <v>1</v>
      </c>
      <c r="CJ4">
        <v>1</v>
      </c>
      <c r="CK4">
        <v>31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"009943624067"</f>
        <v>009943624067</v>
      </c>
      <c r="F5" s="3">
        <v>45166</v>
      </c>
      <c r="G5">
        <v>202405</v>
      </c>
      <c r="H5" t="s">
        <v>79</v>
      </c>
      <c r="I5" t="s">
        <v>80</v>
      </c>
      <c r="J5" t="s">
        <v>99</v>
      </c>
      <c r="K5" t="s">
        <v>78</v>
      </c>
      <c r="L5" t="s">
        <v>100</v>
      </c>
      <c r="M5" t="s">
        <v>101</v>
      </c>
      <c r="N5" t="s">
        <v>108</v>
      </c>
      <c r="O5" t="s">
        <v>103</v>
      </c>
      <c r="P5" t="str">
        <f t="shared" si="0"/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42.04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1.1000000000000001</v>
      </c>
      <c r="BJ5">
        <v>2</v>
      </c>
      <c r="BK5">
        <v>2</v>
      </c>
      <c r="BL5">
        <v>123.68</v>
      </c>
      <c r="BM5">
        <v>18.55</v>
      </c>
      <c r="BN5">
        <v>142.22999999999999</v>
      </c>
      <c r="BO5">
        <v>142.22999999999999</v>
      </c>
      <c r="BQ5" t="s">
        <v>109</v>
      </c>
      <c r="BR5" t="s">
        <v>105</v>
      </c>
      <c r="BS5" s="3">
        <v>45167</v>
      </c>
      <c r="BT5" s="4">
        <v>0.59375</v>
      </c>
      <c r="BU5" t="s">
        <v>110</v>
      </c>
      <c r="BV5" t="s">
        <v>86</v>
      </c>
      <c r="BY5">
        <v>10163.81</v>
      </c>
      <c r="BZ5" t="s">
        <v>97</v>
      </c>
      <c r="CA5" t="s">
        <v>111</v>
      </c>
      <c r="CC5" t="s">
        <v>101</v>
      </c>
      <c r="CD5">
        <v>7806</v>
      </c>
      <c r="CE5" t="s">
        <v>89</v>
      </c>
      <c r="CF5" s="3">
        <v>45168</v>
      </c>
      <c r="CI5">
        <v>1</v>
      </c>
      <c r="CJ5">
        <v>1</v>
      </c>
      <c r="CK5">
        <v>31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"009943624060"</f>
        <v>009943624060</v>
      </c>
      <c r="F6" s="3">
        <v>45166</v>
      </c>
      <c r="G6">
        <v>202405</v>
      </c>
      <c r="H6" t="s">
        <v>79</v>
      </c>
      <c r="I6" t="s">
        <v>80</v>
      </c>
      <c r="J6" t="s">
        <v>99</v>
      </c>
      <c r="K6" t="s">
        <v>78</v>
      </c>
      <c r="L6" t="s">
        <v>112</v>
      </c>
      <c r="M6" t="s">
        <v>113</v>
      </c>
      <c r="N6" t="s">
        <v>114</v>
      </c>
      <c r="O6" t="s">
        <v>103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17.52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51.54</v>
      </c>
      <c r="BM6">
        <v>7.73</v>
      </c>
      <c r="BN6">
        <v>59.27</v>
      </c>
      <c r="BO6">
        <v>59.27</v>
      </c>
      <c r="BQ6" t="s">
        <v>104</v>
      </c>
      <c r="BR6" t="s">
        <v>105</v>
      </c>
      <c r="BS6" s="3">
        <v>45167</v>
      </c>
      <c r="BT6" s="4">
        <v>0.51388888888888895</v>
      </c>
      <c r="BU6" t="s">
        <v>115</v>
      </c>
      <c r="BV6" t="s">
        <v>86</v>
      </c>
      <c r="BY6">
        <v>1200</v>
      </c>
      <c r="BZ6" t="s">
        <v>97</v>
      </c>
      <c r="CC6" t="s">
        <v>113</v>
      </c>
      <c r="CD6">
        <v>1400</v>
      </c>
      <c r="CE6" t="s">
        <v>89</v>
      </c>
      <c r="CF6" s="3">
        <v>45167</v>
      </c>
      <c r="CI6">
        <v>1</v>
      </c>
      <c r="CJ6">
        <v>1</v>
      </c>
      <c r="CK6">
        <v>32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"009943624064"</f>
        <v>009943624064</v>
      </c>
      <c r="F7" s="3">
        <v>45166</v>
      </c>
      <c r="G7">
        <v>202405</v>
      </c>
      <c r="H7" t="s">
        <v>79</v>
      </c>
      <c r="I7" t="s">
        <v>80</v>
      </c>
      <c r="J7" t="s">
        <v>99</v>
      </c>
      <c r="K7" t="s">
        <v>78</v>
      </c>
      <c r="L7" t="s">
        <v>100</v>
      </c>
      <c r="M7" t="s">
        <v>101</v>
      </c>
      <c r="N7" t="s">
        <v>116</v>
      </c>
      <c r="O7" t="s">
        <v>103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157.66999999999999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2.7</v>
      </c>
      <c r="BJ7">
        <v>18.100000000000001</v>
      </c>
      <c r="BK7">
        <v>19</v>
      </c>
      <c r="BL7">
        <v>463.82</v>
      </c>
      <c r="BM7">
        <v>69.569999999999993</v>
      </c>
      <c r="BN7">
        <v>533.39</v>
      </c>
      <c r="BO7">
        <v>533.39</v>
      </c>
      <c r="BQ7" t="s">
        <v>104</v>
      </c>
      <c r="BR7" t="s">
        <v>105</v>
      </c>
      <c r="BS7" t="s">
        <v>117</v>
      </c>
      <c r="BY7">
        <v>90638.73</v>
      </c>
      <c r="BZ7" t="s">
        <v>97</v>
      </c>
      <c r="CC7" t="s">
        <v>101</v>
      </c>
      <c r="CD7">
        <v>8000</v>
      </c>
      <c r="CE7" t="s">
        <v>89</v>
      </c>
      <c r="CI7">
        <v>1</v>
      </c>
      <c r="CJ7" t="s">
        <v>117</v>
      </c>
      <c r="CK7">
        <v>31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"009943624070"</f>
        <v>009943624070</v>
      </c>
      <c r="F8" s="3">
        <v>45166</v>
      </c>
      <c r="G8">
        <v>202405</v>
      </c>
      <c r="H8" t="s">
        <v>79</v>
      </c>
      <c r="I8" t="s">
        <v>80</v>
      </c>
      <c r="J8" t="s">
        <v>99</v>
      </c>
      <c r="K8" t="s">
        <v>78</v>
      </c>
      <c r="L8" t="s">
        <v>118</v>
      </c>
      <c r="M8" t="s">
        <v>119</v>
      </c>
      <c r="N8" t="s">
        <v>120</v>
      </c>
      <c r="O8" t="s">
        <v>103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66.22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2.5</v>
      </c>
      <c r="BJ8">
        <v>9.1</v>
      </c>
      <c r="BK8">
        <v>10</v>
      </c>
      <c r="BL8">
        <v>194.8</v>
      </c>
      <c r="BM8">
        <v>29.22</v>
      </c>
      <c r="BN8">
        <v>224.02</v>
      </c>
      <c r="BO8">
        <v>224.02</v>
      </c>
      <c r="BQ8" t="s">
        <v>104</v>
      </c>
      <c r="BR8" t="s">
        <v>105</v>
      </c>
      <c r="BS8" t="s">
        <v>117</v>
      </c>
      <c r="BY8">
        <v>45276.53</v>
      </c>
      <c r="BZ8" t="s">
        <v>97</v>
      </c>
      <c r="CC8" t="s">
        <v>119</v>
      </c>
      <c r="CD8">
        <v>6139</v>
      </c>
      <c r="CE8" t="s">
        <v>89</v>
      </c>
      <c r="CI8">
        <v>2</v>
      </c>
      <c r="CJ8" t="s">
        <v>117</v>
      </c>
      <c r="CK8">
        <v>33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"009943624062"</f>
        <v>009943624062</v>
      </c>
      <c r="F9" s="3">
        <v>45166</v>
      </c>
      <c r="G9">
        <v>202405</v>
      </c>
      <c r="H9" t="s">
        <v>79</v>
      </c>
      <c r="I9" t="s">
        <v>80</v>
      </c>
      <c r="J9" t="s">
        <v>99</v>
      </c>
      <c r="K9" t="s">
        <v>78</v>
      </c>
      <c r="L9" t="s">
        <v>79</v>
      </c>
      <c r="M9" t="s">
        <v>80</v>
      </c>
      <c r="N9" t="s">
        <v>121</v>
      </c>
      <c r="O9" t="s">
        <v>94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33.46</v>
      </c>
      <c r="AR9">
        <v>0</v>
      </c>
      <c r="AS9">
        <v>0</v>
      </c>
      <c r="AT9">
        <v>0</v>
      </c>
      <c r="AU9">
        <v>0</v>
      </c>
      <c r="AV9">
        <v>0</v>
      </c>
      <c r="AW9">
        <v>15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118.68</v>
      </c>
      <c r="BM9">
        <v>17.8</v>
      </c>
      <c r="BN9">
        <v>136.47999999999999</v>
      </c>
      <c r="BO9">
        <v>136.47999999999999</v>
      </c>
      <c r="BQ9" t="s">
        <v>104</v>
      </c>
      <c r="BR9" t="s">
        <v>105</v>
      </c>
      <c r="BS9" s="3">
        <v>45167</v>
      </c>
      <c r="BT9" s="4">
        <v>0.53194444444444444</v>
      </c>
      <c r="BU9" t="s">
        <v>122</v>
      </c>
      <c r="BV9" t="s">
        <v>86</v>
      </c>
      <c r="BY9">
        <v>1200</v>
      </c>
      <c r="BZ9" t="s">
        <v>123</v>
      </c>
      <c r="CA9" t="s">
        <v>124</v>
      </c>
      <c r="CC9" t="s">
        <v>80</v>
      </c>
      <c r="CD9">
        <v>1820</v>
      </c>
      <c r="CE9" t="s">
        <v>89</v>
      </c>
      <c r="CF9" s="3">
        <v>45167</v>
      </c>
      <c r="CI9">
        <v>1</v>
      </c>
      <c r="CJ9">
        <v>1</v>
      </c>
      <c r="CK9">
        <v>42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"009943624056"</f>
        <v>009943624056</v>
      </c>
      <c r="F10" s="3">
        <v>45166</v>
      </c>
      <c r="G10">
        <v>202405</v>
      </c>
      <c r="H10" t="s">
        <v>79</v>
      </c>
      <c r="I10" t="s">
        <v>80</v>
      </c>
      <c r="J10" t="s">
        <v>99</v>
      </c>
      <c r="K10" t="s">
        <v>78</v>
      </c>
      <c r="L10" t="s">
        <v>125</v>
      </c>
      <c r="M10" t="s">
        <v>126</v>
      </c>
      <c r="N10" t="s">
        <v>127</v>
      </c>
      <c r="O10" t="s">
        <v>103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43.45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127.81</v>
      </c>
      <c r="BM10">
        <v>19.170000000000002</v>
      </c>
      <c r="BN10">
        <v>146.97999999999999</v>
      </c>
      <c r="BO10">
        <v>146.97999999999999</v>
      </c>
      <c r="BQ10" t="s">
        <v>104</v>
      </c>
      <c r="BR10" t="s">
        <v>105</v>
      </c>
      <c r="BS10" s="3">
        <v>45167</v>
      </c>
      <c r="BT10" s="4">
        <v>0.5444444444444444</v>
      </c>
      <c r="BU10" t="s">
        <v>128</v>
      </c>
      <c r="BV10" t="s">
        <v>86</v>
      </c>
      <c r="BY10">
        <v>1200</v>
      </c>
      <c r="BZ10" t="s">
        <v>97</v>
      </c>
      <c r="CA10" t="s">
        <v>129</v>
      </c>
      <c r="CC10" t="s">
        <v>126</v>
      </c>
      <c r="CD10">
        <v>1389</v>
      </c>
      <c r="CE10" t="s">
        <v>89</v>
      </c>
      <c r="CF10" s="3">
        <v>45167</v>
      </c>
      <c r="CI10">
        <v>1</v>
      </c>
      <c r="CJ10">
        <v>1</v>
      </c>
      <c r="CK10">
        <v>33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"009943624059"</f>
        <v>009943624059</v>
      </c>
      <c r="F11" s="3">
        <v>45166</v>
      </c>
      <c r="G11">
        <v>202405</v>
      </c>
      <c r="H11" t="s">
        <v>79</v>
      </c>
      <c r="I11" t="s">
        <v>80</v>
      </c>
      <c r="J11" t="s">
        <v>99</v>
      </c>
      <c r="K11" t="s">
        <v>78</v>
      </c>
      <c r="L11" t="s">
        <v>75</v>
      </c>
      <c r="M11" t="s">
        <v>76</v>
      </c>
      <c r="N11" t="s">
        <v>130</v>
      </c>
      <c r="O11" t="s">
        <v>103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42.04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123.68</v>
      </c>
      <c r="BM11">
        <v>18.55</v>
      </c>
      <c r="BN11">
        <v>142.22999999999999</v>
      </c>
      <c r="BO11">
        <v>142.22999999999999</v>
      </c>
      <c r="BQ11" t="s">
        <v>131</v>
      </c>
      <c r="BR11" t="s">
        <v>105</v>
      </c>
      <c r="BS11" s="3">
        <v>45167</v>
      </c>
      <c r="BT11" s="4">
        <v>0.34583333333333338</v>
      </c>
      <c r="BU11" t="s">
        <v>132</v>
      </c>
      <c r="BV11" t="s">
        <v>86</v>
      </c>
      <c r="BY11">
        <v>1200</v>
      </c>
      <c r="BZ11" t="s">
        <v>97</v>
      </c>
      <c r="CA11" t="s">
        <v>133</v>
      </c>
      <c r="CC11" t="s">
        <v>76</v>
      </c>
      <c r="CD11">
        <v>4068</v>
      </c>
      <c r="CE11" t="s">
        <v>89</v>
      </c>
      <c r="CF11" s="3">
        <v>45168</v>
      </c>
      <c r="CI11">
        <v>1</v>
      </c>
      <c r="CJ11">
        <v>1</v>
      </c>
      <c r="CK11">
        <v>31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"009943624058"</f>
        <v>009943624058</v>
      </c>
      <c r="F12" s="3">
        <v>45166</v>
      </c>
      <c r="G12">
        <v>202405</v>
      </c>
      <c r="H12" t="s">
        <v>79</v>
      </c>
      <c r="I12" t="s">
        <v>80</v>
      </c>
      <c r="J12" t="s">
        <v>99</v>
      </c>
      <c r="K12" t="s">
        <v>78</v>
      </c>
      <c r="L12" t="s">
        <v>134</v>
      </c>
      <c r="M12" t="s">
        <v>135</v>
      </c>
      <c r="N12" t="s">
        <v>136</v>
      </c>
      <c r="O12" t="s">
        <v>103</v>
      </c>
      <c r="P12" t="str">
        <f t="shared" si="0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43.45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127.81</v>
      </c>
      <c r="BM12">
        <v>19.170000000000002</v>
      </c>
      <c r="BN12">
        <v>146.97999999999999</v>
      </c>
      <c r="BO12">
        <v>146.97999999999999</v>
      </c>
      <c r="BQ12" t="s">
        <v>104</v>
      </c>
      <c r="BR12" t="s">
        <v>105</v>
      </c>
      <c r="BS12" s="3">
        <v>45167</v>
      </c>
      <c r="BT12" s="4">
        <v>0.5083333333333333</v>
      </c>
      <c r="BU12" t="s">
        <v>137</v>
      </c>
      <c r="BV12" t="s">
        <v>86</v>
      </c>
      <c r="BY12">
        <v>1200</v>
      </c>
      <c r="BZ12" t="s">
        <v>97</v>
      </c>
      <c r="CC12" t="s">
        <v>135</v>
      </c>
      <c r="CD12">
        <v>325</v>
      </c>
      <c r="CE12" t="s">
        <v>89</v>
      </c>
      <c r="CF12" s="3">
        <v>45168</v>
      </c>
      <c r="CI12">
        <v>1</v>
      </c>
      <c r="CJ12">
        <v>1</v>
      </c>
      <c r="CK12">
        <v>33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"009943624069"</f>
        <v>009943624069</v>
      </c>
      <c r="F13" s="3">
        <v>45166</v>
      </c>
      <c r="G13">
        <v>202405</v>
      </c>
      <c r="H13" t="s">
        <v>79</v>
      </c>
      <c r="I13" t="s">
        <v>80</v>
      </c>
      <c r="J13" t="s">
        <v>99</v>
      </c>
      <c r="K13" t="s">
        <v>78</v>
      </c>
      <c r="L13" t="s">
        <v>138</v>
      </c>
      <c r="M13" t="s">
        <v>139</v>
      </c>
      <c r="N13" t="s">
        <v>140</v>
      </c>
      <c r="O13" t="s">
        <v>103</v>
      </c>
      <c r="P13" t="str">
        <f t="shared" si="0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17.52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0.1</v>
      </c>
      <c r="BK13">
        <v>1</v>
      </c>
      <c r="BL13">
        <v>51.54</v>
      </c>
      <c r="BM13">
        <v>7.73</v>
      </c>
      <c r="BN13">
        <v>59.27</v>
      </c>
      <c r="BO13">
        <v>59.27</v>
      </c>
      <c r="BQ13" t="s">
        <v>141</v>
      </c>
      <c r="BR13" t="s">
        <v>105</v>
      </c>
      <c r="BS13" s="3">
        <v>45167</v>
      </c>
      <c r="BT13" s="4">
        <v>0.3576388888888889</v>
      </c>
      <c r="BU13" t="s">
        <v>142</v>
      </c>
      <c r="BV13" t="s">
        <v>86</v>
      </c>
      <c r="BY13">
        <v>500</v>
      </c>
      <c r="BZ13" t="s">
        <v>97</v>
      </c>
      <c r="CA13" t="s">
        <v>143</v>
      </c>
      <c r="CC13" t="s">
        <v>139</v>
      </c>
      <c r="CD13">
        <v>1459</v>
      </c>
      <c r="CE13" t="s">
        <v>89</v>
      </c>
      <c r="CF13" s="3">
        <v>45167</v>
      </c>
      <c r="CI13">
        <v>1</v>
      </c>
      <c r="CJ13">
        <v>1</v>
      </c>
      <c r="CK13">
        <v>32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"009943624061"</f>
        <v>009943624061</v>
      </c>
      <c r="F14" s="3">
        <v>45166</v>
      </c>
      <c r="G14">
        <v>202405</v>
      </c>
      <c r="H14" t="s">
        <v>79</v>
      </c>
      <c r="I14" t="s">
        <v>80</v>
      </c>
      <c r="J14" t="s">
        <v>99</v>
      </c>
      <c r="K14" t="s">
        <v>78</v>
      </c>
      <c r="L14" t="s">
        <v>100</v>
      </c>
      <c r="M14" t="s">
        <v>101</v>
      </c>
      <c r="N14" t="s">
        <v>144</v>
      </c>
      <c r="O14" t="s">
        <v>103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52.56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0.6</v>
      </c>
      <c r="BJ14">
        <v>4.4000000000000004</v>
      </c>
      <c r="BK14">
        <v>5</v>
      </c>
      <c r="BL14">
        <v>154.61000000000001</v>
      </c>
      <c r="BM14">
        <v>23.19</v>
      </c>
      <c r="BN14">
        <v>177.8</v>
      </c>
      <c r="BO14">
        <v>177.8</v>
      </c>
      <c r="BQ14" t="s">
        <v>104</v>
      </c>
      <c r="BR14" t="s">
        <v>105</v>
      </c>
      <c r="BS14" s="3">
        <v>45167</v>
      </c>
      <c r="BT14" s="4">
        <v>0.58263888888888882</v>
      </c>
      <c r="BU14" t="s">
        <v>145</v>
      </c>
      <c r="BV14" t="s">
        <v>86</v>
      </c>
      <c r="BY14">
        <v>22014.720000000001</v>
      </c>
      <c r="BZ14" t="s">
        <v>97</v>
      </c>
      <c r="CA14" t="s">
        <v>146</v>
      </c>
      <c r="CC14" t="s">
        <v>101</v>
      </c>
      <c r="CD14">
        <v>7935</v>
      </c>
      <c r="CE14" t="s">
        <v>89</v>
      </c>
      <c r="CF14" s="3">
        <v>45168</v>
      </c>
      <c r="CI14">
        <v>1</v>
      </c>
      <c r="CJ14">
        <v>1</v>
      </c>
      <c r="CK14">
        <v>31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"009943624068"</f>
        <v>009943624068</v>
      </c>
      <c r="F15" s="3">
        <v>45166</v>
      </c>
      <c r="G15">
        <v>202405</v>
      </c>
      <c r="H15" t="s">
        <v>79</v>
      </c>
      <c r="I15" t="s">
        <v>80</v>
      </c>
      <c r="J15" t="s">
        <v>99</v>
      </c>
      <c r="K15" t="s">
        <v>78</v>
      </c>
      <c r="L15" t="s">
        <v>147</v>
      </c>
      <c r="M15" t="s">
        <v>148</v>
      </c>
      <c r="N15" t="s">
        <v>149</v>
      </c>
      <c r="O15" t="s">
        <v>103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17.52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4.4000000000000004</v>
      </c>
      <c r="BK15">
        <v>5</v>
      </c>
      <c r="BL15">
        <v>51.54</v>
      </c>
      <c r="BM15">
        <v>7.73</v>
      </c>
      <c r="BN15">
        <v>59.27</v>
      </c>
      <c r="BO15">
        <v>59.27</v>
      </c>
      <c r="BQ15" t="s">
        <v>150</v>
      </c>
      <c r="BR15" t="s">
        <v>105</v>
      </c>
      <c r="BS15" s="3">
        <v>45167</v>
      </c>
      <c r="BT15" s="4">
        <v>0.42222222222222222</v>
      </c>
      <c r="BU15" t="s">
        <v>151</v>
      </c>
      <c r="BV15" t="s">
        <v>86</v>
      </c>
      <c r="BY15">
        <v>22245.599999999999</v>
      </c>
      <c r="BZ15" t="s">
        <v>97</v>
      </c>
      <c r="CA15" t="s">
        <v>152</v>
      </c>
      <c r="CC15" t="s">
        <v>148</v>
      </c>
      <c r="CD15">
        <v>1600</v>
      </c>
      <c r="CE15" t="s">
        <v>89</v>
      </c>
      <c r="CF15" s="3">
        <v>45167</v>
      </c>
      <c r="CI15">
        <v>1</v>
      </c>
      <c r="CJ15">
        <v>1</v>
      </c>
      <c r="CK15">
        <v>32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"009942877302"</f>
        <v>009942877302</v>
      </c>
      <c r="F16" s="3">
        <v>45167</v>
      </c>
      <c r="G16">
        <v>202405</v>
      </c>
      <c r="H16" t="s">
        <v>153</v>
      </c>
      <c r="I16" t="s">
        <v>154</v>
      </c>
      <c r="J16" t="s">
        <v>155</v>
      </c>
      <c r="K16" t="s">
        <v>78</v>
      </c>
      <c r="L16" t="s">
        <v>79</v>
      </c>
      <c r="M16" t="s">
        <v>80</v>
      </c>
      <c r="N16" t="s">
        <v>77</v>
      </c>
      <c r="O16" t="s">
        <v>94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43.36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132.81</v>
      </c>
      <c r="BM16">
        <v>19.920000000000002</v>
      </c>
      <c r="BN16">
        <v>152.72999999999999</v>
      </c>
      <c r="BO16">
        <v>152.72999999999999</v>
      </c>
      <c r="BQ16" t="s">
        <v>156</v>
      </c>
      <c r="BR16" t="s">
        <v>157</v>
      </c>
      <c r="BS16" s="3">
        <v>45168</v>
      </c>
      <c r="BT16" s="4">
        <v>0.27291666666666664</v>
      </c>
      <c r="BU16" t="s">
        <v>158</v>
      </c>
      <c r="BV16" t="s">
        <v>86</v>
      </c>
      <c r="BY16">
        <v>1200</v>
      </c>
      <c r="BZ16" t="s">
        <v>97</v>
      </c>
      <c r="CA16" t="s">
        <v>88</v>
      </c>
      <c r="CC16" t="s">
        <v>80</v>
      </c>
      <c r="CD16">
        <v>2013</v>
      </c>
      <c r="CE16" t="s">
        <v>89</v>
      </c>
      <c r="CF16" s="3">
        <v>45168</v>
      </c>
      <c r="CI16">
        <v>1</v>
      </c>
      <c r="CJ16">
        <v>1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"009943654847"</f>
        <v>009943654847</v>
      </c>
      <c r="F17" s="3">
        <v>45167</v>
      </c>
      <c r="G17">
        <v>202405</v>
      </c>
      <c r="H17" t="s">
        <v>159</v>
      </c>
      <c r="I17" t="s">
        <v>160</v>
      </c>
      <c r="J17" t="s">
        <v>161</v>
      </c>
      <c r="K17" t="s">
        <v>78</v>
      </c>
      <c r="L17" t="s">
        <v>79</v>
      </c>
      <c r="M17" t="s">
        <v>80</v>
      </c>
      <c r="N17" t="s">
        <v>162</v>
      </c>
      <c r="O17" t="s">
        <v>82</v>
      </c>
      <c r="P17" t="str">
        <f>"CARDIES                       "</f>
        <v xml:space="preserve">CARDIES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22.42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65.959999999999994</v>
      </c>
      <c r="BM17">
        <v>9.89</v>
      </c>
      <c r="BN17">
        <v>75.849999999999994</v>
      </c>
      <c r="BO17">
        <v>75.849999999999994</v>
      </c>
      <c r="BS17" s="3">
        <v>45168</v>
      </c>
      <c r="BT17" s="4">
        <v>0.27291666666666664</v>
      </c>
      <c r="BU17" t="s">
        <v>158</v>
      </c>
      <c r="BV17" t="s">
        <v>86</v>
      </c>
      <c r="BY17">
        <v>1200</v>
      </c>
      <c r="BZ17" t="s">
        <v>87</v>
      </c>
      <c r="CA17" t="s">
        <v>88</v>
      </c>
      <c r="CC17" t="s">
        <v>80</v>
      </c>
      <c r="CD17">
        <v>2001</v>
      </c>
      <c r="CE17" t="s">
        <v>89</v>
      </c>
      <c r="CF17" s="3">
        <v>45168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"009943481910"</f>
        <v>009943481910</v>
      </c>
      <c r="F18" s="3">
        <v>45167</v>
      </c>
      <c r="G18">
        <v>202405</v>
      </c>
      <c r="H18" t="s">
        <v>75</v>
      </c>
      <c r="I18" t="s">
        <v>76</v>
      </c>
      <c r="J18" t="s">
        <v>77</v>
      </c>
      <c r="K18" t="s">
        <v>78</v>
      </c>
      <c r="L18" t="s">
        <v>100</v>
      </c>
      <c r="M18" t="s">
        <v>101</v>
      </c>
      <c r="N18" t="s">
        <v>163</v>
      </c>
      <c r="O18" t="s">
        <v>82</v>
      </c>
      <c r="P18" t="str">
        <f>"PATSY                         "</f>
        <v xml:space="preserve">PATSY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22.42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65.959999999999994</v>
      </c>
      <c r="BM18">
        <v>9.89</v>
      </c>
      <c r="BN18">
        <v>75.849999999999994</v>
      </c>
      <c r="BO18">
        <v>75.849999999999994</v>
      </c>
      <c r="BQ18" t="s">
        <v>164</v>
      </c>
      <c r="BR18" t="s">
        <v>165</v>
      </c>
      <c r="BS18" s="3">
        <v>45169</v>
      </c>
      <c r="BT18" s="4">
        <v>0.49722222222222223</v>
      </c>
      <c r="BU18" t="s">
        <v>166</v>
      </c>
      <c r="BV18" t="s">
        <v>90</v>
      </c>
      <c r="BY18">
        <v>1200</v>
      </c>
      <c r="BZ18" t="s">
        <v>87</v>
      </c>
      <c r="CA18" t="s">
        <v>167</v>
      </c>
      <c r="CC18" t="s">
        <v>101</v>
      </c>
      <c r="CD18">
        <v>8000</v>
      </c>
      <c r="CE18" t="s">
        <v>89</v>
      </c>
      <c r="CI18">
        <v>2</v>
      </c>
      <c r="CJ18">
        <v>2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"009941351927"</f>
        <v>009941351927</v>
      </c>
      <c r="F19" s="3">
        <v>45167</v>
      </c>
      <c r="G19">
        <v>202405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77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22.42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65.959999999999994</v>
      </c>
      <c r="BM19">
        <v>9.89</v>
      </c>
      <c r="BN19">
        <v>75.849999999999994</v>
      </c>
      <c r="BO19">
        <v>75.849999999999994</v>
      </c>
      <c r="BQ19" t="s">
        <v>168</v>
      </c>
      <c r="BR19" t="s">
        <v>169</v>
      </c>
      <c r="BS19" s="3">
        <v>45168</v>
      </c>
      <c r="BT19" s="4">
        <v>0.27291666666666664</v>
      </c>
      <c r="BU19" t="s">
        <v>158</v>
      </c>
      <c r="BV19" t="s">
        <v>86</v>
      </c>
      <c r="BY19">
        <v>1200</v>
      </c>
      <c r="BZ19" t="s">
        <v>87</v>
      </c>
      <c r="CA19" t="s">
        <v>88</v>
      </c>
      <c r="CC19" t="s">
        <v>80</v>
      </c>
      <c r="CD19">
        <v>2190</v>
      </c>
      <c r="CE19" t="s">
        <v>89</v>
      </c>
      <c r="CF19" s="3">
        <v>45168</v>
      </c>
      <c r="CI19">
        <v>1</v>
      </c>
      <c r="CJ19">
        <v>1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"009941520386"</f>
        <v>009941520386</v>
      </c>
      <c r="F20" s="3">
        <v>45167</v>
      </c>
      <c r="G20">
        <v>202405</v>
      </c>
      <c r="H20" t="s">
        <v>75</v>
      </c>
      <c r="I20" t="s">
        <v>76</v>
      </c>
      <c r="J20" t="s">
        <v>77</v>
      </c>
      <c r="K20" t="s">
        <v>78</v>
      </c>
      <c r="L20" t="s">
        <v>79</v>
      </c>
      <c r="M20" t="s">
        <v>80</v>
      </c>
      <c r="N20" t="s">
        <v>162</v>
      </c>
      <c r="O20" t="s">
        <v>94</v>
      </c>
      <c r="P20" t="str">
        <f>"PATSY                         "</f>
        <v xml:space="preserve">PATSY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43.36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</v>
      </c>
      <c r="BJ20">
        <v>5</v>
      </c>
      <c r="BK20">
        <v>5</v>
      </c>
      <c r="BL20">
        <v>132.81</v>
      </c>
      <c r="BM20">
        <v>19.920000000000002</v>
      </c>
      <c r="BN20">
        <v>152.72999999999999</v>
      </c>
      <c r="BO20">
        <v>152.72999999999999</v>
      </c>
      <c r="BQ20" t="s">
        <v>170</v>
      </c>
      <c r="BR20" t="s">
        <v>165</v>
      </c>
      <c r="BS20" s="3">
        <v>45168</v>
      </c>
      <c r="BT20" s="4">
        <v>0.27291666666666664</v>
      </c>
      <c r="BU20" t="s">
        <v>158</v>
      </c>
      <c r="BV20" t="s">
        <v>86</v>
      </c>
      <c r="BY20">
        <v>25116</v>
      </c>
      <c r="BZ20" t="s">
        <v>97</v>
      </c>
      <c r="CA20" t="s">
        <v>88</v>
      </c>
      <c r="CC20" t="s">
        <v>80</v>
      </c>
      <c r="CD20">
        <v>2190</v>
      </c>
      <c r="CE20" t="s">
        <v>89</v>
      </c>
      <c r="CF20" s="3">
        <v>45168</v>
      </c>
      <c r="CI20">
        <v>1</v>
      </c>
      <c r="CJ20">
        <v>1</v>
      </c>
      <c r="CK20">
        <v>41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"009943624057"</f>
        <v>009943624057</v>
      </c>
      <c r="F21" s="3">
        <v>45167</v>
      </c>
      <c r="G21">
        <v>202405</v>
      </c>
      <c r="H21" t="s">
        <v>79</v>
      </c>
      <c r="I21" t="s">
        <v>80</v>
      </c>
      <c r="J21" t="s">
        <v>99</v>
      </c>
      <c r="K21" t="s">
        <v>78</v>
      </c>
      <c r="L21" t="s">
        <v>100</v>
      </c>
      <c r="M21" t="s">
        <v>101</v>
      </c>
      <c r="N21" t="s">
        <v>171</v>
      </c>
      <c r="O21" t="s">
        <v>103</v>
      </c>
      <c r="P21" t="str">
        <f>"N A                           "</f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42.04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1.1000000000000001</v>
      </c>
      <c r="BK21">
        <v>2</v>
      </c>
      <c r="BL21">
        <v>123.68</v>
      </c>
      <c r="BM21">
        <v>18.55</v>
      </c>
      <c r="BN21">
        <v>142.22999999999999</v>
      </c>
      <c r="BO21">
        <v>142.22999999999999</v>
      </c>
      <c r="BQ21" t="s">
        <v>104</v>
      </c>
      <c r="BR21" t="s">
        <v>105</v>
      </c>
      <c r="BS21" s="3">
        <v>45168</v>
      </c>
      <c r="BT21" s="4">
        <v>0.6166666666666667</v>
      </c>
      <c r="BU21" t="s">
        <v>172</v>
      </c>
      <c r="BV21" t="s">
        <v>86</v>
      </c>
      <c r="BY21">
        <v>5600</v>
      </c>
      <c r="BZ21" t="s">
        <v>97</v>
      </c>
      <c r="CA21" t="s">
        <v>173</v>
      </c>
      <c r="CC21" t="s">
        <v>101</v>
      </c>
      <c r="CD21">
        <v>7441</v>
      </c>
      <c r="CE21" t="s">
        <v>89</v>
      </c>
      <c r="CF21" s="3">
        <v>45169</v>
      </c>
      <c r="CI21">
        <v>1</v>
      </c>
      <c r="CJ21">
        <v>1</v>
      </c>
      <c r="CK21">
        <v>31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"009943624044"</f>
        <v>009943624044</v>
      </c>
      <c r="F22" s="3">
        <v>45167</v>
      </c>
      <c r="G22">
        <v>202405</v>
      </c>
      <c r="H22" t="s">
        <v>79</v>
      </c>
      <c r="I22" t="s">
        <v>80</v>
      </c>
      <c r="J22" t="s">
        <v>99</v>
      </c>
      <c r="K22" t="s">
        <v>78</v>
      </c>
      <c r="L22" t="s">
        <v>174</v>
      </c>
      <c r="M22" t="s">
        <v>175</v>
      </c>
      <c r="N22" t="s">
        <v>176</v>
      </c>
      <c r="O22" t="s">
        <v>103</v>
      </c>
      <c r="P22" t="str">
        <f>"N A                           "</f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52.56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2.6</v>
      </c>
      <c r="BJ22">
        <v>8.6</v>
      </c>
      <c r="BK22">
        <v>9</v>
      </c>
      <c r="BL22">
        <v>154.61000000000001</v>
      </c>
      <c r="BM22">
        <v>23.19</v>
      </c>
      <c r="BN22">
        <v>177.8</v>
      </c>
      <c r="BO22">
        <v>177.8</v>
      </c>
      <c r="BQ22" t="s">
        <v>104</v>
      </c>
      <c r="BR22" t="s">
        <v>105</v>
      </c>
      <c r="BS22" s="3">
        <v>45168</v>
      </c>
      <c r="BT22" s="4">
        <v>0.4770833333333333</v>
      </c>
      <c r="BU22" t="s">
        <v>177</v>
      </c>
      <c r="BV22" t="s">
        <v>86</v>
      </c>
      <c r="BY22">
        <v>43128.86</v>
      </c>
      <c r="BZ22" t="s">
        <v>97</v>
      </c>
      <c r="CA22" t="s">
        <v>178</v>
      </c>
      <c r="CC22" t="s">
        <v>175</v>
      </c>
      <c r="CD22">
        <v>149</v>
      </c>
      <c r="CE22" t="s">
        <v>89</v>
      </c>
      <c r="CF22" s="3">
        <v>45168</v>
      </c>
      <c r="CI22">
        <v>1</v>
      </c>
      <c r="CJ22">
        <v>1</v>
      </c>
      <c r="CK22">
        <v>31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"009943624054"</f>
        <v>009943624054</v>
      </c>
      <c r="F23" s="3">
        <v>45167</v>
      </c>
      <c r="G23">
        <v>202405</v>
      </c>
      <c r="H23" t="s">
        <v>79</v>
      </c>
      <c r="I23" t="s">
        <v>80</v>
      </c>
      <c r="J23" t="s">
        <v>99</v>
      </c>
      <c r="K23" t="s">
        <v>78</v>
      </c>
      <c r="L23" t="s">
        <v>79</v>
      </c>
      <c r="M23" t="s">
        <v>80</v>
      </c>
      <c r="N23" t="s">
        <v>179</v>
      </c>
      <c r="O23" t="s">
        <v>103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17.52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0.6</v>
      </c>
      <c r="BJ23">
        <v>2.1</v>
      </c>
      <c r="BK23">
        <v>3</v>
      </c>
      <c r="BL23">
        <v>51.54</v>
      </c>
      <c r="BM23">
        <v>7.73</v>
      </c>
      <c r="BN23">
        <v>59.27</v>
      </c>
      <c r="BO23">
        <v>59.27</v>
      </c>
      <c r="BQ23" t="s">
        <v>104</v>
      </c>
      <c r="BR23" t="s">
        <v>105</v>
      </c>
      <c r="BS23" s="3">
        <v>45168</v>
      </c>
      <c r="BT23" s="4">
        <v>0.52916666666666667</v>
      </c>
      <c r="BU23" t="s">
        <v>180</v>
      </c>
      <c r="BV23" t="s">
        <v>86</v>
      </c>
      <c r="BY23">
        <v>10281.92</v>
      </c>
      <c r="BZ23" t="s">
        <v>97</v>
      </c>
      <c r="CA23" t="s">
        <v>181</v>
      </c>
      <c r="CC23" t="s">
        <v>80</v>
      </c>
      <c r="CD23">
        <v>2192</v>
      </c>
      <c r="CE23" t="s">
        <v>89</v>
      </c>
      <c r="CF23" s="3">
        <v>45168</v>
      </c>
      <c r="CI23">
        <v>1</v>
      </c>
      <c r="CJ23">
        <v>1</v>
      </c>
      <c r="CK23">
        <v>32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"009944016043"</f>
        <v>009944016043</v>
      </c>
      <c r="F24" s="3">
        <v>45167</v>
      </c>
      <c r="G24">
        <v>202405</v>
      </c>
      <c r="H24" t="s">
        <v>75</v>
      </c>
      <c r="I24" t="s">
        <v>76</v>
      </c>
      <c r="J24" t="s">
        <v>161</v>
      </c>
      <c r="K24" t="s">
        <v>78</v>
      </c>
      <c r="L24" t="s">
        <v>79</v>
      </c>
      <c r="M24" t="s">
        <v>80</v>
      </c>
      <c r="N24" t="s">
        <v>77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22.42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65.959999999999994</v>
      </c>
      <c r="BM24">
        <v>9.89</v>
      </c>
      <c r="BN24">
        <v>75.849999999999994</v>
      </c>
      <c r="BO24">
        <v>75.849999999999994</v>
      </c>
      <c r="BR24" t="s">
        <v>157</v>
      </c>
      <c r="BS24" s="3">
        <v>45168</v>
      </c>
      <c r="BT24" s="4">
        <v>0.27291666666666664</v>
      </c>
      <c r="BU24" t="s">
        <v>158</v>
      </c>
      <c r="BV24" t="s">
        <v>86</v>
      </c>
      <c r="BY24">
        <v>1200</v>
      </c>
      <c r="BZ24" t="s">
        <v>87</v>
      </c>
      <c r="CA24" t="s">
        <v>88</v>
      </c>
      <c r="CC24" t="s">
        <v>80</v>
      </c>
      <c r="CD24">
        <v>2013</v>
      </c>
      <c r="CE24" t="s">
        <v>89</v>
      </c>
      <c r="CF24" s="3">
        <v>45168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"009941520387"</f>
        <v>009941520387</v>
      </c>
      <c r="F25" s="3">
        <v>45168</v>
      </c>
      <c r="G25">
        <v>202405</v>
      </c>
      <c r="H25" t="s">
        <v>75</v>
      </c>
      <c r="I25" t="s">
        <v>76</v>
      </c>
      <c r="J25" t="s">
        <v>77</v>
      </c>
      <c r="K25" t="s">
        <v>78</v>
      </c>
      <c r="L25" t="s">
        <v>79</v>
      </c>
      <c r="M25" t="s">
        <v>80</v>
      </c>
      <c r="N25" t="s">
        <v>77</v>
      </c>
      <c r="O25" t="s">
        <v>94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82.68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7</v>
      </c>
      <c r="BI25">
        <v>15.4</v>
      </c>
      <c r="BJ25">
        <v>51.6</v>
      </c>
      <c r="BK25">
        <v>52</v>
      </c>
      <c r="BL25">
        <v>248.47</v>
      </c>
      <c r="BM25">
        <v>37.270000000000003</v>
      </c>
      <c r="BN25">
        <v>285.74</v>
      </c>
      <c r="BO25">
        <v>285.74</v>
      </c>
      <c r="BQ25" t="s">
        <v>182</v>
      </c>
      <c r="BR25" t="s">
        <v>165</v>
      </c>
      <c r="BS25" s="3">
        <v>45169</v>
      </c>
      <c r="BT25" s="4">
        <v>0.46875</v>
      </c>
      <c r="BU25" t="s">
        <v>183</v>
      </c>
      <c r="BV25" t="s">
        <v>86</v>
      </c>
      <c r="BY25">
        <v>189412</v>
      </c>
      <c r="BZ25" t="s">
        <v>97</v>
      </c>
      <c r="CA25" t="s">
        <v>184</v>
      </c>
      <c r="CC25" t="s">
        <v>80</v>
      </c>
      <c r="CD25">
        <v>2013</v>
      </c>
      <c r="CE25" t="s">
        <v>89</v>
      </c>
      <c r="CI25">
        <v>1</v>
      </c>
      <c r="CJ25">
        <v>1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"009943624101"</f>
        <v>009943624101</v>
      </c>
      <c r="F26" s="3">
        <v>45168</v>
      </c>
      <c r="G26">
        <v>202405</v>
      </c>
      <c r="H26" t="s">
        <v>79</v>
      </c>
      <c r="I26" t="s">
        <v>80</v>
      </c>
      <c r="J26" t="s">
        <v>99</v>
      </c>
      <c r="K26" t="s">
        <v>78</v>
      </c>
      <c r="L26" t="s">
        <v>174</v>
      </c>
      <c r="M26" t="s">
        <v>175</v>
      </c>
      <c r="N26" t="s">
        <v>185</v>
      </c>
      <c r="O26" t="s">
        <v>103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52.56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1.2</v>
      </c>
      <c r="BJ26">
        <v>4.5</v>
      </c>
      <c r="BK26">
        <v>5</v>
      </c>
      <c r="BL26">
        <v>154.61000000000001</v>
      </c>
      <c r="BM26">
        <v>23.19</v>
      </c>
      <c r="BN26">
        <v>177.8</v>
      </c>
      <c r="BO26">
        <v>177.8</v>
      </c>
      <c r="BQ26" t="s">
        <v>104</v>
      </c>
      <c r="BR26" t="s">
        <v>186</v>
      </c>
      <c r="BS26" t="s">
        <v>117</v>
      </c>
      <c r="BY26">
        <v>22709.05</v>
      </c>
      <c r="BZ26" t="s">
        <v>97</v>
      </c>
      <c r="CC26" t="s">
        <v>175</v>
      </c>
      <c r="CD26">
        <v>1</v>
      </c>
      <c r="CE26" t="s">
        <v>89</v>
      </c>
      <c r="CI26">
        <v>1</v>
      </c>
      <c r="CJ26" t="s">
        <v>117</v>
      </c>
      <c r="CK26">
        <v>31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"009943616541"</f>
        <v>009943616541</v>
      </c>
      <c r="F27" s="3">
        <v>45168</v>
      </c>
      <c r="G27">
        <v>202405</v>
      </c>
      <c r="H27" t="s">
        <v>79</v>
      </c>
      <c r="I27" t="s">
        <v>80</v>
      </c>
      <c r="J27" t="s">
        <v>99</v>
      </c>
      <c r="K27" t="s">
        <v>78</v>
      </c>
      <c r="L27" t="s">
        <v>187</v>
      </c>
      <c r="M27" t="s">
        <v>188</v>
      </c>
      <c r="N27" t="s">
        <v>189</v>
      </c>
      <c r="O27" t="s">
        <v>103</v>
      </c>
      <c r="P27" t="str">
        <f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1.1000000000000001</v>
      </c>
      <c r="BJ27">
        <v>4.4000000000000004</v>
      </c>
      <c r="BK27">
        <v>5</v>
      </c>
      <c r="BL27">
        <v>120.62</v>
      </c>
      <c r="BM27">
        <v>18.09</v>
      </c>
      <c r="BN27">
        <v>138.71</v>
      </c>
      <c r="BO27">
        <v>138.71</v>
      </c>
      <c r="BQ27" t="s">
        <v>104</v>
      </c>
      <c r="BR27" t="s">
        <v>186</v>
      </c>
      <c r="BS27" t="s">
        <v>117</v>
      </c>
      <c r="BY27">
        <v>22227.66</v>
      </c>
      <c r="BZ27" t="s">
        <v>97</v>
      </c>
      <c r="CC27" t="s">
        <v>188</v>
      </c>
      <c r="CD27">
        <v>1936</v>
      </c>
      <c r="CE27" t="s">
        <v>89</v>
      </c>
      <c r="CI27">
        <v>1</v>
      </c>
      <c r="CJ27" t="s">
        <v>117</v>
      </c>
      <c r="CK27">
        <v>34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"009943909868"</f>
        <v>009943909868</v>
      </c>
      <c r="F28" s="3">
        <v>45168</v>
      </c>
      <c r="G28">
        <v>202405</v>
      </c>
      <c r="H28" t="s">
        <v>174</v>
      </c>
      <c r="I28" t="s">
        <v>175</v>
      </c>
      <c r="J28" t="s">
        <v>190</v>
      </c>
      <c r="K28" t="s">
        <v>78</v>
      </c>
      <c r="L28" t="s">
        <v>79</v>
      </c>
      <c r="M28" t="s">
        <v>80</v>
      </c>
      <c r="N28" t="s">
        <v>191</v>
      </c>
      <c r="O28" t="s">
        <v>94</v>
      </c>
      <c r="P28" t="str">
        <f>"NOREF                         "</f>
        <v xml:space="preserve">NOREF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43.36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132.81</v>
      </c>
      <c r="BM28">
        <v>19.920000000000002</v>
      </c>
      <c r="BN28">
        <v>152.72999999999999</v>
      </c>
      <c r="BO28">
        <v>152.72999999999999</v>
      </c>
      <c r="BQ28" t="s">
        <v>192</v>
      </c>
      <c r="BR28" t="s">
        <v>192</v>
      </c>
      <c r="BS28" s="3">
        <v>45169</v>
      </c>
      <c r="BT28" s="4">
        <v>0.2902777777777778</v>
      </c>
      <c r="BU28" t="s">
        <v>158</v>
      </c>
      <c r="BV28" t="s">
        <v>86</v>
      </c>
      <c r="BY28">
        <v>1200</v>
      </c>
      <c r="BZ28" t="s">
        <v>97</v>
      </c>
      <c r="CA28" t="s">
        <v>88</v>
      </c>
      <c r="CC28" t="s">
        <v>80</v>
      </c>
      <c r="CD28">
        <v>2013</v>
      </c>
      <c r="CE28" t="s">
        <v>89</v>
      </c>
      <c r="CI28">
        <v>1</v>
      </c>
      <c r="CJ28">
        <v>1</v>
      </c>
      <c r="CK28">
        <v>41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"009943909861"</f>
        <v>009943909861</v>
      </c>
      <c r="F29" s="3">
        <v>45168</v>
      </c>
      <c r="G29">
        <v>202405</v>
      </c>
      <c r="H29" t="s">
        <v>174</v>
      </c>
      <c r="I29" t="s">
        <v>175</v>
      </c>
      <c r="J29" t="s">
        <v>193</v>
      </c>
      <c r="K29" t="s">
        <v>78</v>
      </c>
      <c r="L29" t="s">
        <v>79</v>
      </c>
      <c r="M29" t="s">
        <v>80</v>
      </c>
      <c r="N29" t="s">
        <v>194</v>
      </c>
      <c r="O29" t="s">
        <v>94</v>
      </c>
      <c r="P29" t="str">
        <f>"NOREF                         "</f>
        <v xml:space="preserve">NOREF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43.36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132.81</v>
      </c>
      <c r="BM29">
        <v>19.920000000000002</v>
      </c>
      <c r="BN29">
        <v>152.72999999999999</v>
      </c>
      <c r="BO29">
        <v>152.72999999999999</v>
      </c>
      <c r="BQ29" t="s">
        <v>192</v>
      </c>
      <c r="BR29" t="s">
        <v>192</v>
      </c>
      <c r="BS29" s="3">
        <v>45169</v>
      </c>
      <c r="BT29" s="4">
        <v>0.2902777777777778</v>
      </c>
      <c r="BU29" t="s">
        <v>158</v>
      </c>
      <c r="BV29" t="s">
        <v>86</v>
      </c>
      <c r="BY29">
        <v>1200</v>
      </c>
      <c r="BZ29" t="s">
        <v>97</v>
      </c>
      <c r="CA29" t="s">
        <v>88</v>
      </c>
      <c r="CC29" t="s">
        <v>80</v>
      </c>
      <c r="CD29">
        <v>2013</v>
      </c>
      <c r="CE29" t="s">
        <v>89</v>
      </c>
      <c r="CI29">
        <v>1</v>
      </c>
      <c r="CJ29">
        <v>1</v>
      </c>
      <c r="CK29">
        <v>41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"009942953533"</f>
        <v>009942953533</v>
      </c>
      <c r="F30" s="3">
        <v>45168</v>
      </c>
      <c r="G30">
        <v>202405</v>
      </c>
      <c r="H30" t="s">
        <v>195</v>
      </c>
      <c r="I30" t="s">
        <v>196</v>
      </c>
      <c r="J30" t="s">
        <v>197</v>
      </c>
      <c r="K30" t="s">
        <v>78</v>
      </c>
      <c r="L30" t="s">
        <v>79</v>
      </c>
      <c r="M30" t="s">
        <v>80</v>
      </c>
      <c r="N30" t="s">
        <v>161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22.42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0.5</v>
      </c>
      <c r="BK30">
        <v>1</v>
      </c>
      <c r="BL30">
        <v>65.959999999999994</v>
      </c>
      <c r="BM30">
        <v>9.89</v>
      </c>
      <c r="BN30">
        <v>75.849999999999994</v>
      </c>
      <c r="BO30">
        <v>75.849999999999994</v>
      </c>
      <c r="BR30" t="s">
        <v>198</v>
      </c>
      <c r="BS30" s="3">
        <v>45169</v>
      </c>
      <c r="BT30" s="4">
        <v>0.29097222222222224</v>
      </c>
      <c r="BU30" t="s">
        <v>158</v>
      </c>
      <c r="BV30" t="s">
        <v>86</v>
      </c>
      <c r="BY30">
        <v>2400</v>
      </c>
      <c r="BZ30" t="s">
        <v>87</v>
      </c>
      <c r="CA30" t="s">
        <v>88</v>
      </c>
      <c r="CC30" t="s">
        <v>80</v>
      </c>
      <c r="CD30">
        <v>2013</v>
      </c>
      <c r="CE30" t="s">
        <v>89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"009942840093"</f>
        <v>009942840093</v>
      </c>
      <c r="F31" s="3">
        <v>45168</v>
      </c>
      <c r="G31">
        <v>202405</v>
      </c>
      <c r="H31" t="s">
        <v>199</v>
      </c>
      <c r="I31" t="s">
        <v>200</v>
      </c>
      <c r="J31" t="s">
        <v>201</v>
      </c>
      <c r="K31" t="s">
        <v>78</v>
      </c>
      <c r="L31" t="s">
        <v>79</v>
      </c>
      <c r="M31" t="s">
        <v>80</v>
      </c>
      <c r="N31" t="s">
        <v>77</v>
      </c>
      <c r="O31" t="s">
        <v>82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17.52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0.6</v>
      </c>
      <c r="BJ31">
        <v>1.7</v>
      </c>
      <c r="BK31">
        <v>2</v>
      </c>
      <c r="BL31">
        <v>51.53</v>
      </c>
      <c r="BM31">
        <v>7.73</v>
      </c>
      <c r="BN31">
        <v>59.26</v>
      </c>
      <c r="BO31">
        <v>59.26</v>
      </c>
      <c r="BQ31" t="s">
        <v>202</v>
      </c>
      <c r="BR31" t="s">
        <v>203</v>
      </c>
      <c r="BS31" s="3">
        <v>45169</v>
      </c>
      <c r="BT31" s="4">
        <v>0.28958333333333336</v>
      </c>
      <c r="BU31" t="s">
        <v>158</v>
      </c>
      <c r="BV31" t="s">
        <v>86</v>
      </c>
      <c r="BY31">
        <v>8450.18</v>
      </c>
      <c r="BZ31" t="s">
        <v>87</v>
      </c>
      <c r="CA31" t="s">
        <v>88</v>
      </c>
      <c r="CC31" t="s">
        <v>80</v>
      </c>
      <c r="CD31">
        <v>2013</v>
      </c>
      <c r="CE31" t="s">
        <v>89</v>
      </c>
      <c r="CI31">
        <v>1</v>
      </c>
      <c r="CJ31">
        <v>1</v>
      </c>
      <c r="CK31">
        <v>22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"009942795996"</f>
        <v>009942795996</v>
      </c>
      <c r="F32" s="3">
        <v>45168</v>
      </c>
      <c r="G32">
        <v>202405</v>
      </c>
      <c r="H32" t="s">
        <v>100</v>
      </c>
      <c r="I32" t="s">
        <v>101</v>
      </c>
      <c r="J32" t="s">
        <v>161</v>
      </c>
      <c r="K32" t="s">
        <v>78</v>
      </c>
      <c r="L32" t="s">
        <v>79</v>
      </c>
      <c r="M32" t="s">
        <v>80</v>
      </c>
      <c r="N32" t="s">
        <v>77</v>
      </c>
      <c r="O32" t="s">
        <v>94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43.36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1.7</v>
      </c>
      <c r="BK32">
        <v>2</v>
      </c>
      <c r="BL32">
        <v>132.81</v>
      </c>
      <c r="BM32">
        <v>19.920000000000002</v>
      </c>
      <c r="BN32">
        <v>152.72999999999999</v>
      </c>
      <c r="BO32">
        <v>152.72999999999999</v>
      </c>
      <c r="BQ32" t="s">
        <v>202</v>
      </c>
      <c r="BR32" t="s">
        <v>204</v>
      </c>
      <c r="BS32" t="s">
        <v>117</v>
      </c>
      <c r="BY32">
        <v>8368.7999999999993</v>
      </c>
      <c r="BZ32" t="s">
        <v>97</v>
      </c>
      <c r="CC32" t="s">
        <v>80</v>
      </c>
      <c r="CD32">
        <v>2016</v>
      </c>
      <c r="CE32" t="s">
        <v>89</v>
      </c>
      <c r="CI32">
        <v>3</v>
      </c>
      <c r="CJ32" t="s">
        <v>117</v>
      </c>
      <c r="CK32">
        <v>41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"009944068427"</f>
        <v>009944068427</v>
      </c>
      <c r="F33" s="3">
        <v>45168</v>
      </c>
      <c r="G33">
        <v>202405</v>
      </c>
      <c r="H33" t="s">
        <v>79</v>
      </c>
      <c r="I33" t="s">
        <v>80</v>
      </c>
      <c r="J33" t="s">
        <v>161</v>
      </c>
      <c r="K33" t="s">
        <v>78</v>
      </c>
      <c r="L33" t="s">
        <v>79</v>
      </c>
      <c r="M33" t="s">
        <v>80</v>
      </c>
      <c r="N33" t="s">
        <v>77</v>
      </c>
      <c r="O33" t="s">
        <v>82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17.52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51.53</v>
      </c>
      <c r="BM33">
        <v>7.73</v>
      </c>
      <c r="BN33">
        <v>59.26</v>
      </c>
      <c r="BO33">
        <v>59.26</v>
      </c>
      <c r="BQ33" t="s">
        <v>104</v>
      </c>
      <c r="BR33" t="s">
        <v>157</v>
      </c>
      <c r="BS33" s="3">
        <v>45169</v>
      </c>
      <c r="BT33" s="4">
        <v>0.2902777777777778</v>
      </c>
      <c r="BU33" t="s">
        <v>158</v>
      </c>
      <c r="BV33" t="s">
        <v>86</v>
      </c>
      <c r="BY33">
        <v>1200</v>
      </c>
      <c r="BZ33" t="s">
        <v>87</v>
      </c>
      <c r="CA33" t="s">
        <v>88</v>
      </c>
      <c r="CC33" t="s">
        <v>80</v>
      </c>
      <c r="CD33">
        <v>2013</v>
      </c>
      <c r="CE33" t="s">
        <v>89</v>
      </c>
      <c r="CI33">
        <v>1</v>
      </c>
      <c r="CJ33">
        <v>1</v>
      </c>
      <c r="CK33">
        <v>22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"009942116045"</f>
        <v>009942116045</v>
      </c>
      <c r="F34" s="3">
        <v>45168</v>
      </c>
      <c r="G34">
        <v>202405</v>
      </c>
      <c r="H34" t="s">
        <v>100</v>
      </c>
      <c r="I34" t="s">
        <v>101</v>
      </c>
      <c r="J34" t="s">
        <v>161</v>
      </c>
      <c r="K34" t="s">
        <v>78</v>
      </c>
      <c r="L34" t="s">
        <v>79</v>
      </c>
      <c r="M34" t="s">
        <v>80</v>
      </c>
      <c r="N34" t="s">
        <v>194</v>
      </c>
      <c r="O34" t="s">
        <v>94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5.25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43.36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0.7</v>
      </c>
      <c r="BK34">
        <v>1</v>
      </c>
      <c r="BL34">
        <v>132.81</v>
      </c>
      <c r="BM34">
        <v>19.920000000000002</v>
      </c>
      <c r="BN34">
        <v>152.72999999999999</v>
      </c>
      <c r="BO34">
        <v>152.72999999999999</v>
      </c>
      <c r="BQ34" t="s">
        <v>192</v>
      </c>
      <c r="BR34" t="s">
        <v>205</v>
      </c>
      <c r="BS34" s="3">
        <v>45169</v>
      </c>
      <c r="BT34" s="4">
        <v>0.29097222222222224</v>
      </c>
      <c r="BU34" t="s">
        <v>85</v>
      </c>
      <c r="BV34" t="s">
        <v>86</v>
      </c>
      <c r="BY34">
        <v>3699.85</v>
      </c>
      <c r="BZ34" t="s">
        <v>97</v>
      </c>
      <c r="CA34" t="s">
        <v>88</v>
      </c>
      <c r="CC34" t="s">
        <v>80</v>
      </c>
      <c r="CD34">
        <v>2013</v>
      </c>
      <c r="CE34" t="s">
        <v>89</v>
      </c>
      <c r="CI34">
        <v>3</v>
      </c>
      <c r="CJ34">
        <v>1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"009940447993"</f>
        <v>009940447993</v>
      </c>
      <c r="F35" s="3">
        <v>45168</v>
      </c>
      <c r="G35">
        <v>202405</v>
      </c>
      <c r="H35" t="s">
        <v>100</v>
      </c>
      <c r="I35" t="s">
        <v>101</v>
      </c>
      <c r="J35" t="s">
        <v>161</v>
      </c>
      <c r="K35" t="s">
        <v>78</v>
      </c>
      <c r="L35" t="s">
        <v>79</v>
      </c>
      <c r="M35" t="s">
        <v>80</v>
      </c>
      <c r="N35" t="s">
        <v>77</v>
      </c>
      <c r="O35" t="s">
        <v>94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43.36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0.5</v>
      </c>
      <c r="BJ35">
        <v>0.2</v>
      </c>
      <c r="BK35">
        <v>1</v>
      </c>
      <c r="BL35">
        <v>132.81</v>
      </c>
      <c r="BM35">
        <v>19.920000000000002</v>
      </c>
      <c r="BN35">
        <v>152.72999999999999</v>
      </c>
      <c r="BO35">
        <v>152.72999999999999</v>
      </c>
      <c r="BQ35" t="s">
        <v>202</v>
      </c>
      <c r="BR35" t="s">
        <v>206</v>
      </c>
      <c r="BS35" t="s">
        <v>117</v>
      </c>
      <c r="BY35">
        <v>1200</v>
      </c>
      <c r="BZ35" t="s">
        <v>97</v>
      </c>
      <c r="CC35" t="s">
        <v>80</v>
      </c>
      <c r="CD35">
        <v>2013</v>
      </c>
      <c r="CE35" t="s">
        <v>89</v>
      </c>
      <c r="CI35">
        <v>3</v>
      </c>
      <c r="CJ35" t="s">
        <v>117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"009942989036"</f>
        <v>009942989036</v>
      </c>
      <c r="F36" s="3">
        <v>45168</v>
      </c>
      <c r="G36">
        <v>202405</v>
      </c>
      <c r="H36" t="s">
        <v>79</v>
      </c>
      <c r="I36" t="s">
        <v>80</v>
      </c>
      <c r="J36" t="s">
        <v>207</v>
      </c>
      <c r="K36" t="s">
        <v>78</v>
      </c>
      <c r="L36" t="s">
        <v>79</v>
      </c>
      <c r="M36" t="s">
        <v>80</v>
      </c>
      <c r="N36" t="s">
        <v>77</v>
      </c>
      <c r="O36" t="s">
        <v>94</v>
      </c>
      <c r="P36" t="str">
        <f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5.25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33.46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103.68</v>
      </c>
      <c r="BM36">
        <v>15.55</v>
      </c>
      <c r="BN36">
        <v>119.23</v>
      </c>
      <c r="BO36">
        <v>119.23</v>
      </c>
      <c r="BQ36" t="s">
        <v>104</v>
      </c>
      <c r="BR36" t="s">
        <v>157</v>
      </c>
      <c r="BS36" s="3">
        <v>45169</v>
      </c>
      <c r="BT36" s="4">
        <v>0.28958333333333336</v>
      </c>
      <c r="BU36" t="s">
        <v>85</v>
      </c>
      <c r="BV36" t="s">
        <v>86</v>
      </c>
      <c r="BY36">
        <v>1200</v>
      </c>
      <c r="BZ36" t="s">
        <v>97</v>
      </c>
      <c r="CA36" t="s">
        <v>88</v>
      </c>
      <c r="CC36" t="s">
        <v>80</v>
      </c>
      <c r="CD36">
        <v>2013</v>
      </c>
      <c r="CE36" t="s">
        <v>89</v>
      </c>
      <c r="CI36">
        <v>1</v>
      </c>
      <c r="CJ36">
        <v>1</v>
      </c>
      <c r="CK36">
        <v>42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"009943624055"</f>
        <v>009943624055</v>
      </c>
      <c r="F37" s="3">
        <v>45168</v>
      </c>
      <c r="G37">
        <v>202405</v>
      </c>
      <c r="H37" t="s">
        <v>79</v>
      </c>
      <c r="I37" t="s">
        <v>80</v>
      </c>
      <c r="J37" t="s">
        <v>99</v>
      </c>
      <c r="K37" t="s">
        <v>78</v>
      </c>
      <c r="L37" t="s">
        <v>100</v>
      </c>
      <c r="M37" t="s">
        <v>101</v>
      </c>
      <c r="N37" t="s">
        <v>208</v>
      </c>
      <c r="O37" t="s">
        <v>103</v>
      </c>
      <c r="P37" t="str">
        <f>"N A                           "</f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42.04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123.68</v>
      </c>
      <c r="BM37">
        <v>18.55</v>
      </c>
      <c r="BN37">
        <v>142.22999999999999</v>
      </c>
      <c r="BO37">
        <v>142.22999999999999</v>
      </c>
      <c r="BQ37" t="s">
        <v>209</v>
      </c>
      <c r="BR37" t="s">
        <v>210</v>
      </c>
      <c r="BS37" s="3">
        <v>45169</v>
      </c>
      <c r="BT37" s="4">
        <v>0.4597222222222222</v>
      </c>
      <c r="BU37" t="s">
        <v>211</v>
      </c>
      <c r="BV37" t="s">
        <v>86</v>
      </c>
      <c r="BY37">
        <v>1200</v>
      </c>
      <c r="BZ37" t="s">
        <v>97</v>
      </c>
      <c r="CA37" t="s">
        <v>173</v>
      </c>
      <c r="CC37" t="s">
        <v>101</v>
      </c>
      <c r="CD37">
        <v>7441</v>
      </c>
      <c r="CE37" t="s">
        <v>89</v>
      </c>
      <c r="CI37">
        <v>1</v>
      </c>
      <c r="CJ37">
        <v>1</v>
      </c>
      <c r="CK37">
        <v>31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"009943616538"</f>
        <v>009943616538</v>
      </c>
      <c r="F38" s="3">
        <v>45168</v>
      </c>
      <c r="G38">
        <v>202405</v>
      </c>
      <c r="H38" t="s">
        <v>79</v>
      </c>
      <c r="I38" t="s">
        <v>80</v>
      </c>
      <c r="J38" t="s">
        <v>99</v>
      </c>
      <c r="K38" t="s">
        <v>78</v>
      </c>
      <c r="L38" t="s">
        <v>100</v>
      </c>
      <c r="M38" t="s">
        <v>101</v>
      </c>
      <c r="N38" t="s">
        <v>212</v>
      </c>
      <c r="O38" t="s">
        <v>103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42.04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123.68</v>
      </c>
      <c r="BM38">
        <v>18.55</v>
      </c>
      <c r="BN38">
        <v>142.22999999999999</v>
      </c>
      <c r="BO38">
        <v>142.22999999999999</v>
      </c>
      <c r="BQ38" t="s">
        <v>104</v>
      </c>
      <c r="BR38" t="s">
        <v>186</v>
      </c>
      <c r="BS38" t="s">
        <v>117</v>
      </c>
      <c r="BY38">
        <v>1200</v>
      </c>
      <c r="BZ38" t="s">
        <v>97</v>
      </c>
      <c r="CC38" t="s">
        <v>101</v>
      </c>
      <c r="CD38">
        <v>7570</v>
      </c>
      <c r="CE38" t="s">
        <v>89</v>
      </c>
      <c r="CI38">
        <v>1</v>
      </c>
      <c r="CJ38" t="s">
        <v>117</v>
      </c>
      <c r="CK38">
        <v>31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"009943056435"</f>
        <v>009943056435</v>
      </c>
      <c r="F39" s="3">
        <v>45167</v>
      </c>
      <c r="G39">
        <v>202405</v>
      </c>
      <c r="H39" t="s">
        <v>138</v>
      </c>
      <c r="I39" t="s">
        <v>139</v>
      </c>
      <c r="J39" t="s">
        <v>213</v>
      </c>
      <c r="K39" t="s">
        <v>78</v>
      </c>
      <c r="L39" t="s">
        <v>79</v>
      </c>
      <c r="M39" t="s">
        <v>80</v>
      </c>
      <c r="N39" t="s">
        <v>77</v>
      </c>
      <c r="O39" t="s">
        <v>94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5.25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33.46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103.68</v>
      </c>
      <c r="BM39">
        <v>15.55</v>
      </c>
      <c r="BN39">
        <v>119.23</v>
      </c>
      <c r="BO39">
        <v>119.23</v>
      </c>
      <c r="BQ39" t="s">
        <v>214</v>
      </c>
      <c r="BR39" t="s">
        <v>157</v>
      </c>
      <c r="BS39" s="3">
        <v>45168</v>
      </c>
      <c r="BT39" s="4">
        <v>0.27291666666666664</v>
      </c>
      <c r="BU39" t="s">
        <v>158</v>
      </c>
      <c r="BV39" t="s">
        <v>86</v>
      </c>
      <c r="BY39">
        <v>1200</v>
      </c>
      <c r="BZ39" t="s">
        <v>97</v>
      </c>
      <c r="CA39" t="s">
        <v>88</v>
      </c>
      <c r="CC39" t="s">
        <v>80</v>
      </c>
      <c r="CD39">
        <v>2013</v>
      </c>
      <c r="CE39" t="s">
        <v>89</v>
      </c>
      <c r="CF39" s="3">
        <v>45168</v>
      </c>
      <c r="CI39">
        <v>1</v>
      </c>
      <c r="CJ39">
        <v>1</v>
      </c>
      <c r="CK39">
        <v>42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"009943711084"</f>
        <v>009943711084</v>
      </c>
      <c r="F40" s="3">
        <v>45167</v>
      </c>
      <c r="G40">
        <v>202405</v>
      </c>
      <c r="H40" t="s">
        <v>79</v>
      </c>
      <c r="I40" t="s">
        <v>80</v>
      </c>
      <c r="J40" t="s">
        <v>215</v>
      </c>
      <c r="K40" t="s">
        <v>78</v>
      </c>
      <c r="L40" t="s">
        <v>79</v>
      </c>
      <c r="M40" t="s">
        <v>80</v>
      </c>
      <c r="N40" t="s">
        <v>77</v>
      </c>
      <c r="O40" t="s">
        <v>94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33.46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103.68</v>
      </c>
      <c r="BM40">
        <v>15.55</v>
      </c>
      <c r="BN40">
        <v>119.23</v>
      </c>
      <c r="BO40">
        <v>119.23</v>
      </c>
      <c r="BQ40" t="s">
        <v>202</v>
      </c>
      <c r="BR40" t="s">
        <v>216</v>
      </c>
      <c r="BS40" s="3">
        <v>45168</v>
      </c>
      <c r="BT40" s="4">
        <v>0.27291666666666664</v>
      </c>
      <c r="BU40" t="s">
        <v>158</v>
      </c>
      <c r="BV40" t="s">
        <v>86</v>
      </c>
      <c r="BY40">
        <v>1200</v>
      </c>
      <c r="BZ40" t="s">
        <v>97</v>
      </c>
      <c r="CA40" t="s">
        <v>88</v>
      </c>
      <c r="CC40" t="s">
        <v>80</v>
      </c>
      <c r="CD40">
        <v>2013</v>
      </c>
      <c r="CE40" t="s">
        <v>89</v>
      </c>
      <c r="CF40" s="3">
        <v>45168</v>
      </c>
      <c r="CI40">
        <v>1</v>
      </c>
      <c r="CJ40">
        <v>1</v>
      </c>
      <c r="CK40">
        <v>42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"009944027562"</f>
        <v>009944027562</v>
      </c>
      <c r="F41" s="3">
        <v>45167</v>
      </c>
      <c r="G41">
        <v>202405</v>
      </c>
      <c r="H41" t="s">
        <v>217</v>
      </c>
      <c r="I41" t="s">
        <v>218</v>
      </c>
      <c r="J41" t="s">
        <v>215</v>
      </c>
      <c r="K41" t="s">
        <v>78</v>
      </c>
      <c r="L41" t="s">
        <v>79</v>
      </c>
      <c r="M41" t="s">
        <v>80</v>
      </c>
      <c r="N41" t="s">
        <v>219</v>
      </c>
      <c r="O41" t="s">
        <v>94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33.46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103.68</v>
      </c>
      <c r="BM41">
        <v>15.55</v>
      </c>
      <c r="BN41">
        <v>119.23</v>
      </c>
      <c r="BO41">
        <v>119.23</v>
      </c>
      <c r="BQ41" t="s">
        <v>156</v>
      </c>
      <c r="BR41" t="s">
        <v>104</v>
      </c>
      <c r="BS41" s="3">
        <v>45168</v>
      </c>
      <c r="BT41" s="4">
        <v>0.27291666666666664</v>
      </c>
      <c r="BU41" t="s">
        <v>85</v>
      </c>
      <c r="BV41" t="s">
        <v>86</v>
      </c>
      <c r="BY41">
        <v>1200</v>
      </c>
      <c r="BZ41" t="s">
        <v>97</v>
      </c>
      <c r="CA41" t="s">
        <v>88</v>
      </c>
      <c r="CC41" t="s">
        <v>80</v>
      </c>
      <c r="CD41">
        <v>2013</v>
      </c>
      <c r="CE41" t="s">
        <v>89</v>
      </c>
      <c r="CF41" s="3">
        <v>45168</v>
      </c>
      <c r="CI41">
        <v>1</v>
      </c>
      <c r="CJ41">
        <v>1</v>
      </c>
      <c r="CK41">
        <v>42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"009943081971"</f>
        <v>009943081971</v>
      </c>
      <c r="F42" s="3">
        <v>45167</v>
      </c>
      <c r="G42">
        <v>202405</v>
      </c>
      <c r="H42" t="s">
        <v>79</v>
      </c>
      <c r="I42" t="s">
        <v>80</v>
      </c>
      <c r="J42" t="s">
        <v>220</v>
      </c>
      <c r="K42" t="s">
        <v>78</v>
      </c>
      <c r="L42" t="s">
        <v>79</v>
      </c>
      <c r="M42" t="s">
        <v>80</v>
      </c>
      <c r="N42" t="s">
        <v>77</v>
      </c>
      <c r="O42" t="s">
        <v>94</v>
      </c>
      <c r="P42" t="str">
        <f>"..                            "</f>
        <v xml:space="preserve">..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33.46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103.68</v>
      </c>
      <c r="BM42">
        <v>15.55</v>
      </c>
      <c r="BN42">
        <v>119.23</v>
      </c>
      <c r="BO42">
        <v>119.23</v>
      </c>
      <c r="BQ42" t="s">
        <v>214</v>
      </c>
      <c r="BR42" t="s">
        <v>157</v>
      </c>
      <c r="BS42" s="3">
        <v>45168</v>
      </c>
      <c r="BT42" s="4">
        <v>0.27291666666666664</v>
      </c>
      <c r="BU42" t="s">
        <v>158</v>
      </c>
      <c r="BV42" t="s">
        <v>86</v>
      </c>
      <c r="BY42">
        <v>1200</v>
      </c>
      <c r="BZ42" t="s">
        <v>97</v>
      </c>
      <c r="CA42" t="s">
        <v>88</v>
      </c>
      <c r="CC42" t="s">
        <v>80</v>
      </c>
      <c r="CD42">
        <v>2013</v>
      </c>
      <c r="CE42" t="s">
        <v>89</v>
      </c>
      <c r="CF42" s="3">
        <v>45168</v>
      </c>
      <c r="CI42">
        <v>1</v>
      </c>
      <c r="CJ42">
        <v>1</v>
      </c>
      <c r="CK42">
        <v>42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"009943453065"</f>
        <v>009943453065</v>
      </c>
      <c r="F43" s="3">
        <v>45167</v>
      </c>
      <c r="G43">
        <v>202405</v>
      </c>
      <c r="H43" t="s">
        <v>221</v>
      </c>
      <c r="I43" t="s">
        <v>222</v>
      </c>
      <c r="J43" t="s">
        <v>223</v>
      </c>
      <c r="K43" t="s">
        <v>78</v>
      </c>
      <c r="L43" t="s">
        <v>79</v>
      </c>
      <c r="M43" t="s">
        <v>80</v>
      </c>
      <c r="N43" t="s">
        <v>77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17.52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51.53</v>
      </c>
      <c r="BM43">
        <v>7.73</v>
      </c>
      <c r="BN43">
        <v>59.26</v>
      </c>
      <c r="BO43">
        <v>59.26</v>
      </c>
      <c r="BQ43" t="s">
        <v>202</v>
      </c>
      <c r="BR43" t="s">
        <v>216</v>
      </c>
      <c r="BS43" s="3">
        <v>45168</v>
      </c>
      <c r="BT43" s="4">
        <v>0.27291666666666664</v>
      </c>
      <c r="BU43" t="s">
        <v>158</v>
      </c>
      <c r="BV43" t="s">
        <v>86</v>
      </c>
      <c r="BY43">
        <v>1200</v>
      </c>
      <c r="BZ43" t="s">
        <v>87</v>
      </c>
      <c r="CA43" t="s">
        <v>88</v>
      </c>
      <c r="CC43" t="s">
        <v>80</v>
      </c>
      <c r="CD43">
        <v>2013</v>
      </c>
      <c r="CE43" t="s">
        <v>89</v>
      </c>
      <c r="CF43" s="3">
        <v>45168</v>
      </c>
      <c r="CI43">
        <v>1</v>
      </c>
      <c r="CJ43">
        <v>1</v>
      </c>
      <c r="CK43">
        <v>22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"009943759899"</f>
        <v>009943759899</v>
      </c>
      <c r="F44" s="3">
        <v>45167</v>
      </c>
      <c r="G44">
        <v>202405</v>
      </c>
      <c r="H44" t="s">
        <v>79</v>
      </c>
      <c r="I44" t="s">
        <v>80</v>
      </c>
      <c r="J44" t="s">
        <v>224</v>
      </c>
      <c r="K44" t="s">
        <v>78</v>
      </c>
      <c r="L44" t="s">
        <v>79</v>
      </c>
      <c r="M44" t="s">
        <v>80</v>
      </c>
      <c r="N44" t="s">
        <v>77</v>
      </c>
      <c r="O44" t="s">
        <v>94</v>
      </c>
      <c r="P44" t="str">
        <f>"..                            "</f>
        <v xml:space="preserve">..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5.25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33.46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103.68</v>
      </c>
      <c r="BM44">
        <v>15.55</v>
      </c>
      <c r="BN44">
        <v>119.23</v>
      </c>
      <c r="BO44">
        <v>119.23</v>
      </c>
      <c r="BQ44" t="s">
        <v>225</v>
      </c>
      <c r="BR44" t="s">
        <v>157</v>
      </c>
      <c r="BS44" s="3">
        <v>45168</v>
      </c>
      <c r="BT44" s="4">
        <v>0.27291666666666664</v>
      </c>
      <c r="BU44" t="s">
        <v>158</v>
      </c>
      <c r="BV44" t="s">
        <v>86</v>
      </c>
      <c r="BY44">
        <v>1200</v>
      </c>
      <c r="BZ44" t="s">
        <v>97</v>
      </c>
      <c r="CA44" t="s">
        <v>88</v>
      </c>
      <c r="CC44" t="s">
        <v>80</v>
      </c>
      <c r="CD44">
        <v>2000</v>
      </c>
      <c r="CE44" t="s">
        <v>89</v>
      </c>
      <c r="CF44" s="3">
        <v>45168</v>
      </c>
      <c r="CI44">
        <v>1</v>
      </c>
      <c r="CJ44">
        <v>1</v>
      </c>
      <c r="CK44">
        <v>42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"009943896040"</f>
        <v>009943896040</v>
      </c>
      <c r="F45" s="3">
        <v>45167</v>
      </c>
      <c r="G45">
        <v>202405</v>
      </c>
      <c r="H45" t="s">
        <v>226</v>
      </c>
      <c r="I45" t="s">
        <v>227</v>
      </c>
      <c r="J45" t="s">
        <v>228</v>
      </c>
      <c r="K45" t="s">
        <v>78</v>
      </c>
      <c r="L45" t="s">
        <v>79</v>
      </c>
      <c r="M45" t="s">
        <v>80</v>
      </c>
      <c r="N45" t="s">
        <v>77</v>
      </c>
      <c r="O45" t="s">
        <v>94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47.89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146.13</v>
      </c>
      <c r="BM45">
        <v>21.92</v>
      </c>
      <c r="BN45">
        <v>168.05</v>
      </c>
      <c r="BO45">
        <v>168.05</v>
      </c>
      <c r="BQ45" t="s">
        <v>202</v>
      </c>
      <c r="BR45" t="s">
        <v>216</v>
      </c>
      <c r="BS45" s="3">
        <v>45168</v>
      </c>
      <c r="BT45" s="4">
        <v>0.27291666666666664</v>
      </c>
      <c r="BU45" t="s">
        <v>158</v>
      </c>
      <c r="BV45" t="s">
        <v>86</v>
      </c>
      <c r="BY45">
        <v>1200</v>
      </c>
      <c r="BZ45" t="s">
        <v>97</v>
      </c>
      <c r="CA45" t="s">
        <v>88</v>
      </c>
      <c r="CC45" t="s">
        <v>80</v>
      </c>
      <c r="CD45">
        <v>2013</v>
      </c>
      <c r="CE45" t="s">
        <v>89</v>
      </c>
      <c r="CF45" s="3">
        <v>45168</v>
      </c>
      <c r="CI45">
        <v>1</v>
      </c>
      <c r="CJ45">
        <v>1</v>
      </c>
      <c r="CK45">
        <v>44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"009942856769"</f>
        <v>009942856769</v>
      </c>
      <c r="F46" s="3">
        <v>45167</v>
      </c>
      <c r="G46">
        <v>202405</v>
      </c>
      <c r="H46" t="s">
        <v>229</v>
      </c>
      <c r="I46" t="s">
        <v>230</v>
      </c>
      <c r="J46" t="s">
        <v>231</v>
      </c>
      <c r="K46" t="s">
        <v>78</v>
      </c>
      <c r="L46" t="s">
        <v>79</v>
      </c>
      <c r="M46" t="s">
        <v>80</v>
      </c>
      <c r="N46" t="s">
        <v>77</v>
      </c>
      <c r="O46" t="s">
        <v>94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33.46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103.68</v>
      </c>
      <c r="BM46">
        <v>15.55</v>
      </c>
      <c r="BN46">
        <v>119.23</v>
      </c>
      <c r="BO46">
        <v>119.23</v>
      </c>
      <c r="BQ46" t="s">
        <v>232</v>
      </c>
      <c r="BR46" t="s">
        <v>233</v>
      </c>
      <c r="BS46" s="3">
        <v>45168</v>
      </c>
      <c r="BT46" s="4">
        <v>0.27291666666666664</v>
      </c>
      <c r="BU46" t="s">
        <v>158</v>
      </c>
      <c r="BV46" t="s">
        <v>86</v>
      </c>
      <c r="BY46">
        <v>1200</v>
      </c>
      <c r="BZ46" t="s">
        <v>97</v>
      </c>
      <c r="CA46" t="s">
        <v>88</v>
      </c>
      <c r="CC46" t="s">
        <v>80</v>
      </c>
      <c r="CD46">
        <v>2013</v>
      </c>
      <c r="CE46" t="s">
        <v>89</v>
      </c>
      <c r="CF46" s="3">
        <v>45168</v>
      </c>
      <c r="CI46">
        <v>1</v>
      </c>
      <c r="CJ46">
        <v>1</v>
      </c>
      <c r="CK46">
        <v>42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"009943640617"</f>
        <v>009943640617</v>
      </c>
      <c r="F47" s="3">
        <v>45167</v>
      </c>
      <c r="G47">
        <v>202405</v>
      </c>
      <c r="H47" t="s">
        <v>75</v>
      </c>
      <c r="I47" t="s">
        <v>76</v>
      </c>
      <c r="J47" t="s">
        <v>234</v>
      </c>
      <c r="K47" t="s">
        <v>78</v>
      </c>
      <c r="L47" t="s">
        <v>79</v>
      </c>
      <c r="M47" t="s">
        <v>80</v>
      </c>
      <c r="N47" t="s">
        <v>77</v>
      </c>
      <c r="O47" t="s">
        <v>94</v>
      </c>
      <c r="P47" t="str">
        <f>"CINDY                         "</f>
        <v xml:space="preserve">CINDY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43.36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132.81</v>
      </c>
      <c r="BM47">
        <v>19.920000000000002</v>
      </c>
      <c r="BN47">
        <v>152.72999999999999</v>
      </c>
      <c r="BO47">
        <v>152.72999999999999</v>
      </c>
      <c r="BR47" t="s">
        <v>235</v>
      </c>
      <c r="BS47" s="3">
        <v>45168</v>
      </c>
      <c r="BT47" s="4">
        <v>0.27291666666666664</v>
      </c>
      <c r="BU47" t="s">
        <v>158</v>
      </c>
      <c r="BV47" t="s">
        <v>86</v>
      </c>
      <c r="BY47">
        <v>1200</v>
      </c>
      <c r="BZ47" t="s">
        <v>97</v>
      </c>
      <c r="CA47" t="s">
        <v>88</v>
      </c>
      <c r="CC47" t="s">
        <v>80</v>
      </c>
      <c r="CD47">
        <v>2013</v>
      </c>
      <c r="CE47" t="s">
        <v>89</v>
      </c>
      <c r="CF47" s="3">
        <v>45168</v>
      </c>
      <c r="CI47">
        <v>1</v>
      </c>
      <c r="CJ47">
        <v>1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"009943484036"</f>
        <v>009943484036</v>
      </c>
      <c r="F48" s="3">
        <v>45083</v>
      </c>
      <c r="G48">
        <v>202405</v>
      </c>
      <c r="H48" t="s">
        <v>236</v>
      </c>
      <c r="I48" t="s">
        <v>237</v>
      </c>
      <c r="J48" t="s">
        <v>161</v>
      </c>
      <c r="K48" t="s">
        <v>78</v>
      </c>
      <c r="L48" t="s">
        <v>79</v>
      </c>
      <c r="M48" t="s">
        <v>80</v>
      </c>
      <c r="N48" t="s">
        <v>77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23.08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66.62</v>
      </c>
      <c r="BM48">
        <v>9.99</v>
      </c>
      <c r="BN48">
        <v>76.61</v>
      </c>
      <c r="BO48">
        <v>76.61</v>
      </c>
      <c r="BS48" t="s">
        <v>117</v>
      </c>
      <c r="BV48" t="s">
        <v>90</v>
      </c>
      <c r="BY48">
        <v>1200</v>
      </c>
      <c r="BZ48" t="s">
        <v>238</v>
      </c>
      <c r="CC48" t="s">
        <v>80</v>
      </c>
      <c r="CD48">
        <v>2190</v>
      </c>
      <c r="CI48">
        <v>1</v>
      </c>
      <c r="CJ48" t="s">
        <v>117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"009943770217"</f>
        <v>009943770217</v>
      </c>
      <c r="F49" s="3">
        <v>45139</v>
      </c>
      <c r="G49">
        <v>202405</v>
      </c>
      <c r="H49" t="s">
        <v>159</v>
      </c>
      <c r="I49" t="s">
        <v>160</v>
      </c>
      <c r="J49" t="s">
        <v>161</v>
      </c>
      <c r="K49" t="s">
        <v>78</v>
      </c>
      <c r="L49" t="s">
        <v>79</v>
      </c>
      <c r="M49" t="s">
        <v>80</v>
      </c>
      <c r="N49" t="s">
        <v>239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21.33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64.87</v>
      </c>
      <c r="BM49">
        <v>9.73</v>
      </c>
      <c r="BN49">
        <v>74.599999999999994</v>
      </c>
      <c r="BO49">
        <v>74.599999999999994</v>
      </c>
      <c r="BS49" s="3">
        <v>45140</v>
      </c>
      <c r="BT49" s="4">
        <v>0.41666666666666669</v>
      </c>
      <c r="BU49">
        <v>9943656981</v>
      </c>
      <c r="BV49" t="s">
        <v>86</v>
      </c>
      <c r="BY49">
        <v>1200</v>
      </c>
      <c r="BZ49" t="s">
        <v>238</v>
      </c>
      <c r="CC49" t="s">
        <v>80</v>
      </c>
      <c r="CD49">
        <v>2000</v>
      </c>
      <c r="CF49" s="3">
        <v>45140</v>
      </c>
      <c r="CI49">
        <v>1</v>
      </c>
      <c r="CJ49">
        <v>1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"009942997802"</f>
        <v>009942997802</v>
      </c>
      <c r="F50" s="3">
        <v>45152</v>
      </c>
      <c r="G50">
        <v>202405</v>
      </c>
      <c r="H50" t="s">
        <v>75</v>
      </c>
      <c r="I50" t="s">
        <v>76</v>
      </c>
      <c r="J50" t="s">
        <v>240</v>
      </c>
      <c r="K50" t="s">
        <v>78</v>
      </c>
      <c r="L50" t="s">
        <v>159</v>
      </c>
      <c r="M50" t="s">
        <v>160</v>
      </c>
      <c r="N50" t="s">
        <v>241</v>
      </c>
      <c r="O50" t="s">
        <v>94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47.89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</v>
      </c>
      <c r="BJ50">
        <v>1.6</v>
      </c>
      <c r="BK50">
        <v>2</v>
      </c>
      <c r="BL50">
        <v>146.13</v>
      </c>
      <c r="BM50">
        <v>21.92</v>
      </c>
      <c r="BN50">
        <v>168.05</v>
      </c>
      <c r="BO50">
        <v>168.05</v>
      </c>
      <c r="BQ50" t="s">
        <v>242</v>
      </c>
      <c r="BR50" t="s">
        <v>243</v>
      </c>
      <c r="BS50" s="3">
        <v>45153</v>
      </c>
      <c r="BT50" s="4">
        <v>0.58124999999999993</v>
      </c>
      <c r="BU50" t="s">
        <v>244</v>
      </c>
      <c r="BV50" t="s">
        <v>86</v>
      </c>
      <c r="BY50">
        <v>8000</v>
      </c>
      <c r="BZ50" t="s">
        <v>238</v>
      </c>
      <c r="CC50" t="s">
        <v>160</v>
      </c>
      <c r="CD50">
        <v>4420</v>
      </c>
      <c r="CE50" t="s">
        <v>89</v>
      </c>
      <c r="CF50" s="3">
        <v>45154</v>
      </c>
      <c r="CI50">
        <v>1</v>
      </c>
      <c r="CJ50">
        <v>1</v>
      </c>
      <c r="CK50">
        <v>44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"009943770195"</f>
        <v>009943770195</v>
      </c>
      <c r="F51" s="3">
        <v>45153</v>
      </c>
      <c r="G51">
        <v>202405</v>
      </c>
      <c r="H51" t="s">
        <v>159</v>
      </c>
      <c r="I51" t="s">
        <v>160</v>
      </c>
      <c r="J51" t="s">
        <v>245</v>
      </c>
      <c r="K51" t="s">
        <v>78</v>
      </c>
      <c r="L51" t="s">
        <v>79</v>
      </c>
      <c r="M51" t="s">
        <v>80</v>
      </c>
      <c r="N51" t="s">
        <v>246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22.42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</v>
      </c>
      <c r="BK51">
        <v>1</v>
      </c>
      <c r="BL51">
        <v>65.959999999999994</v>
      </c>
      <c r="BM51">
        <v>9.89</v>
      </c>
      <c r="BN51">
        <v>75.849999999999994</v>
      </c>
      <c r="BO51">
        <v>75.849999999999994</v>
      </c>
      <c r="BS51" s="3">
        <v>45156</v>
      </c>
      <c r="BT51" s="4">
        <v>0.6166666666666667</v>
      </c>
      <c r="BU51">
        <v>9943426159</v>
      </c>
      <c r="BV51" t="s">
        <v>90</v>
      </c>
      <c r="BW51" t="s">
        <v>247</v>
      </c>
      <c r="BX51" t="s">
        <v>248</v>
      </c>
      <c r="BY51">
        <v>1</v>
      </c>
      <c r="BZ51" t="s">
        <v>249</v>
      </c>
      <c r="CC51" t="s">
        <v>80</v>
      </c>
      <c r="CD51">
        <v>2000</v>
      </c>
      <c r="CF51" s="3">
        <v>45156</v>
      </c>
      <c r="CI51">
        <v>1</v>
      </c>
      <c r="CJ51">
        <v>3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"009943479110"</f>
        <v>009943479110</v>
      </c>
      <c r="F52" s="3">
        <v>45160</v>
      </c>
      <c r="G52">
        <v>202405</v>
      </c>
      <c r="H52" t="s">
        <v>159</v>
      </c>
      <c r="I52" t="s">
        <v>160</v>
      </c>
      <c r="J52" t="s">
        <v>161</v>
      </c>
      <c r="K52" t="s">
        <v>78</v>
      </c>
      <c r="L52" t="s">
        <v>79</v>
      </c>
      <c r="M52" t="s">
        <v>80</v>
      </c>
      <c r="N52" t="s">
        <v>77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22.42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65.959999999999994</v>
      </c>
      <c r="BM52">
        <v>9.89</v>
      </c>
      <c r="BN52">
        <v>75.849999999999994</v>
      </c>
      <c r="BO52">
        <v>75.849999999999994</v>
      </c>
      <c r="BS52" s="3">
        <v>45161</v>
      </c>
      <c r="BT52" s="4">
        <v>0.2902777777777778</v>
      </c>
      <c r="BU52" t="s">
        <v>158</v>
      </c>
      <c r="BV52" t="s">
        <v>86</v>
      </c>
      <c r="BY52">
        <v>1200</v>
      </c>
      <c r="BZ52" t="s">
        <v>238</v>
      </c>
      <c r="CC52" t="s">
        <v>80</v>
      </c>
      <c r="CD52">
        <v>2190</v>
      </c>
      <c r="CF52" s="3">
        <v>45161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"009944068376"</f>
        <v>009944068376</v>
      </c>
      <c r="F53" s="3">
        <v>45154</v>
      </c>
      <c r="G53">
        <v>202405</v>
      </c>
      <c r="H53" t="s">
        <v>79</v>
      </c>
      <c r="I53" t="s">
        <v>80</v>
      </c>
      <c r="J53" t="s">
        <v>250</v>
      </c>
      <c r="K53" t="s">
        <v>78</v>
      </c>
      <c r="L53" t="s">
        <v>79</v>
      </c>
      <c r="M53" t="s">
        <v>80</v>
      </c>
      <c r="N53" t="s">
        <v>77</v>
      </c>
      <c r="O53" t="s">
        <v>82</v>
      </c>
      <c r="P53" t="str">
        <f>"N A                           "</f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17.52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51.53</v>
      </c>
      <c r="BM53">
        <v>7.73</v>
      </c>
      <c r="BN53">
        <v>59.26</v>
      </c>
      <c r="BO53">
        <v>59.26</v>
      </c>
      <c r="BQ53" t="s">
        <v>104</v>
      </c>
      <c r="BR53" t="s">
        <v>251</v>
      </c>
      <c r="BS53" s="3">
        <v>45155</v>
      </c>
      <c r="BT53" s="4">
        <v>0.28680555555555554</v>
      </c>
      <c r="BU53" t="s">
        <v>158</v>
      </c>
      <c r="BV53" t="s">
        <v>86</v>
      </c>
      <c r="BY53">
        <v>1200</v>
      </c>
      <c r="BZ53" t="s">
        <v>87</v>
      </c>
      <c r="CA53" t="s">
        <v>88</v>
      </c>
      <c r="CC53" t="s">
        <v>80</v>
      </c>
      <c r="CD53">
        <v>2013</v>
      </c>
      <c r="CE53" t="s">
        <v>89</v>
      </c>
      <c r="CF53" s="3">
        <v>45156</v>
      </c>
      <c r="CI53">
        <v>1</v>
      </c>
      <c r="CJ53">
        <v>1</v>
      </c>
      <c r="CK53">
        <v>22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"009942116042"</f>
        <v>009942116042</v>
      </c>
      <c r="F54" s="3">
        <v>45154</v>
      </c>
      <c r="G54">
        <v>202405</v>
      </c>
      <c r="H54" t="s">
        <v>100</v>
      </c>
      <c r="I54" t="s">
        <v>101</v>
      </c>
      <c r="J54" t="s">
        <v>161</v>
      </c>
      <c r="K54" t="s">
        <v>78</v>
      </c>
      <c r="L54" t="s">
        <v>79</v>
      </c>
      <c r="M54" t="s">
        <v>80</v>
      </c>
      <c r="N54" t="s">
        <v>194</v>
      </c>
      <c r="O54" t="s">
        <v>94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43.36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0.1</v>
      </c>
      <c r="BJ54">
        <v>0.8</v>
      </c>
      <c r="BK54">
        <v>1</v>
      </c>
      <c r="BL54">
        <v>132.81</v>
      </c>
      <c r="BM54">
        <v>19.920000000000002</v>
      </c>
      <c r="BN54">
        <v>152.72999999999999</v>
      </c>
      <c r="BO54">
        <v>152.72999999999999</v>
      </c>
      <c r="BQ54" t="s">
        <v>192</v>
      </c>
      <c r="BR54" t="s">
        <v>205</v>
      </c>
      <c r="BS54" s="3">
        <v>45156</v>
      </c>
      <c r="BT54" s="4">
        <v>0.29097222222222224</v>
      </c>
      <c r="BU54" t="s">
        <v>85</v>
      </c>
      <c r="BV54" t="s">
        <v>86</v>
      </c>
      <c r="BY54">
        <v>4195.1000000000004</v>
      </c>
      <c r="BZ54" t="s">
        <v>97</v>
      </c>
      <c r="CA54" t="s">
        <v>88</v>
      </c>
      <c r="CC54" t="s">
        <v>80</v>
      </c>
      <c r="CD54">
        <v>2013</v>
      </c>
      <c r="CE54" t="s">
        <v>89</v>
      </c>
      <c r="CF54" s="3">
        <v>45157</v>
      </c>
      <c r="CI54">
        <v>3</v>
      </c>
      <c r="CJ54">
        <v>2</v>
      </c>
      <c r="CK54">
        <v>41</v>
      </c>
      <c r="CL54" t="s">
        <v>90</v>
      </c>
    </row>
    <row r="55" spans="1:90" x14ac:dyDescent="0.3">
      <c r="A55" t="s">
        <v>252</v>
      </c>
      <c r="B55" t="s">
        <v>73</v>
      </c>
      <c r="C55" t="s">
        <v>74</v>
      </c>
      <c r="E55" t="str">
        <f>"009943909877"</f>
        <v>009943909877</v>
      </c>
      <c r="F55" s="3">
        <v>45154</v>
      </c>
      <c r="G55">
        <v>202405</v>
      </c>
      <c r="H55" t="s">
        <v>174</v>
      </c>
      <c r="I55" t="s">
        <v>175</v>
      </c>
      <c r="J55" t="s">
        <v>253</v>
      </c>
      <c r="K55" t="s">
        <v>78</v>
      </c>
      <c r="L55" t="s">
        <v>79</v>
      </c>
      <c r="M55" t="s">
        <v>80</v>
      </c>
      <c r="N55" t="s">
        <v>254</v>
      </c>
      <c r="O55" t="s">
        <v>94</v>
      </c>
      <c r="P55" t="str">
        <f>"NOREF                         "</f>
        <v xml:space="preserve">NOREF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5.25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43.36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0.5</v>
      </c>
      <c r="BK55">
        <v>1</v>
      </c>
      <c r="BL55">
        <v>132.81</v>
      </c>
      <c r="BM55">
        <v>19.920000000000002</v>
      </c>
      <c r="BN55">
        <v>152.72999999999999</v>
      </c>
      <c r="BO55">
        <v>152.72999999999999</v>
      </c>
      <c r="BQ55" t="s">
        <v>192</v>
      </c>
      <c r="BR55" t="s">
        <v>255</v>
      </c>
      <c r="BS55" s="3">
        <v>45155</v>
      </c>
      <c r="BT55" s="4">
        <v>0.28680555555555554</v>
      </c>
      <c r="BU55" t="s">
        <v>158</v>
      </c>
      <c r="BV55" t="s">
        <v>86</v>
      </c>
      <c r="BY55">
        <v>2400</v>
      </c>
      <c r="BZ55" t="s">
        <v>97</v>
      </c>
      <c r="CA55" t="s">
        <v>88</v>
      </c>
      <c r="CC55" t="s">
        <v>80</v>
      </c>
      <c r="CD55">
        <v>2016</v>
      </c>
      <c r="CE55" t="s">
        <v>89</v>
      </c>
      <c r="CF55" s="3">
        <v>45156</v>
      </c>
      <c r="CI55">
        <v>1</v>
      </c>
      <c r="CJ55">
        <v>1</v>
      </c>
      <c r="CK55">
        <v>41</v>
      </c>
      <c r="CL55" t="s">
        <v>90</v>
      </c>
    </row>
    <row r="56" spans="1:90" x14ac:dyDescent="0.3">
      <c r="A56" t="s">
        <v>252</v>
      </c>
      <c r="B56" t="s">
        <v>73</v>
      </c>
      <c r="C56" t="s">
        <v>74</v>
      </c>
      <c r="E56" t="str">
        <f>"009943909876"</f>
        <v>009943909876</v>
      </c>
      <c r="F56" s="3">
        <v>45154</v>
      </c>
      <c r="G56">
        <v>202405</v>
      </c>
      <c r="H56" t="s">
        <v>174</v>
      </c>
      <c r="I56" t="s">
        <v>175</v>
      </c>
      <c r="J56" t="s">
        <v>253</v>
      </c>
      <c r="K56" t="s">
        <v>78</v>
      </c>
      <c r="L56" t="s">
        <v>79</v>
      </c>
      <c r="M56" t="s">
        <v>80</v>
      </c>
      <c r="N56" t="s">
        <v>254</v>
      </c>
      <c r="O56" t="s">
        <v>82</v>
      </c>
      <c r="P56" t="str">
        <f>"jnx2905548334                 "</f>
        <v xml:space="preserve">jnx2905548334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22.42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0.5</v>
      </c>
      <c r="BK56">
        <v>1</v>
      </c>
      <c r="BL56">
        <v>65.959999999999994</v>
      </c>
      <c r="BM56">
        <v>9.89</v>
      </c>
      <c r="BN56">
        <v>75.849999999999994</v>
      </c>
      <c r="BO56">
        <v>75.849999999999994</v>
      </c>
      <c r="BQ56" t="s">
        <v>192</v>
      </c>
      <c r="BR56" t="s">
        <v>255</v>
      </c>
      <c r="BS56" s="3">
        <v>45155</v>
      </c>
      <c r="BT56" s="4">
        <v>0.28680555555555554</v>
      </c>
      <c r="BU56" t="s">
        <v>158</v>
      </c>
      <c r="BV56" t="s">
        <v>86</v>
      </c>
      <c r="BY56">
        <v>2400</v>
      </c>
      <c r="BZ56" t="s">
        <v>87</v>
      </c>
      <c r="CA56" t="s">
        <v>88</v>
      </c>
      <c r="CC56" t="s">
        <v>80</v>
      </c>
      <c r="CD56">
        <v>2016</v>
      </c>
      <c r="CE56" t="s">
        <v>89</v>
      </c>
      <c r="CF56" s="3">
        <v>45156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252</v>
      </c>
      <c r="B57" t="s">
        <v>73</v>
      </c>
      <c r="C57" t="s">
        <v>74</v>
      </c>
      <c r="E57" t="str">
        <f>"009941729602"</f>
        <v>009941729602</v>
      </c>
      <c r="F57" s="3">
        <v>45154</v>
      </c>
      <c r="G57">
        <v>202405</v>
      </c>
      <c r="H57" t="s">
        <v>256</v>
      </c>
      <c r="I57" t="s">
        <v>257</v>
      </c>
      <c r="J57" t="s">
        <v>258</v>
      </c>
      <c r="K57" t="s">
        <v>78</v>
      </c>
      <c r="L57" t="s">
        <v>79</v>
      </c>
      <c r="M57" t="s">
        <v>80</v>
      </c>
      <c r="N57" t="s">
        <v>259</v>
      </c>
      <c r="O57" t="s">
        <v>94</v>
      </c>
      <c r="P57" t="str">
        <f>"NOREF                         "</f>
        <v xml:space="preserve">NOREF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43.36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132.81</v>
      </c>
      <c r="BM57">
        <v>19.920000000000002</v>
      </c>
      <c r="BN57">
        <v>152.72999999999999</v>
      </c>
      <c r="BO57">
        <v>152.72999999999999</v>
      </c>
      <c r="BQ57" t="s">
        <v>260</v>
      </c>
      <c r="BR57" t="s">
        <v>192</v>
      </c>
      <c r="BS57" s="3">
        <v>45155</v>
      </c>
      <c r="BT57" s="4">
        <v>0.28680555555555554</v>
      </c>
      <c r="BU57" t="s">
        <v>158</v>
      </c>
      <c r="BV57" t="s">
        <v>86</v>
      </c>
      <c r="BY57">
        <v>1200</v>
      </c>
      <c r="BZ57" t="s">
        <v>97</v>
      </c>
      <c r="CA57" t="s">
        <v>88</v>
      </c>
      <c r="CC57" t="s">
        <v>80</v>
      </c>
      <c r="CD57">
        <v>2013</v>
      </c>
      <c r="CE57" t="s">
        <v>89</v>
      </c>
      <c r="CF57" s="3">
        <v>45156</v>
      </c>
      <c r="CI57">
        <v>1</v>
      </c>
      <c r="CJ57">
        <v>1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"009943624113"</f>
        <v>009943624113</v>
      </c>
      <c r="F58" s="3">
        <v>45154</v>
      </c>
      <c r="G58">
        <v>202405</v>
      </c>
      <c r="H58" t="s">
        <v>79</v>
      </c>
      <c r="I58" t="s">
        <v>80</v>
      </c>
      <c r="J58" t="s">
        <v>99</v>
      </c>
      <c r="K58" t="s">
        <v>78</v>
      </c>
      <c r="L58" t="s">
        <v>75</v>
      </c>
      <c r="M58" t="s">
        <v>76</v>
      </c>
      <c r="N58" t="s">
        <v>77</v>
      </c>
      <c r="O58" t="s">
        <v>103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42.04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123.68</v>
      </c>
      <c r="BM58">
        <v>18.55</v>
      </c>
      <c r="BN58">
        <v>142.22999999999999</v>
      </c>
      <c r="BO58">
        <v>142.22999999999999</v>
      </c>
      <c r="BQ58" t="s">
        <v>261</v>
      </c>
      <c r="BR58" t="s">
        <v>262</v>
      </c>
      <c r="BS58" s="3">
        <v>45155</v>
      </c>
      <c r="BT58" s="4">
        <v>0.43055555555555558</v>
      </c>
      <c r="BU58" t="s">
        <v>263</v>
      </c>
      <c r="BV58" t="s">
        <v>86</v>
      </c>
      <c r="BY58">
        <v>1200</v>
      </c>
      <c r="BZ58" t="s">
        <v>97</v>
      </c>
      <c r="CA58" t="s">
        <v>264</v>
      </c>
      <c r="CC58" t="s">
        <v>76</v>
      </c>
      <c r="CD58">
        <v>3630</v>
      </c>
      <c r="CE58" t="s">
        <v>89</v>
      </c>
      <c r="CF58" s="3">
        <v>45156</v>
      </c>
      <c r="CI58">
        <v>1</v>
      </c>
      <c r="CJ58">
        <v>1</v>
      </c>
      <c r="CK58">
        <v>31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"009943624112"</f>
        <v>009943624112</v>
      </c>
      <c r="F59" s="3">
        <v>45154</v>
      </c>
      <c r="G59">
        <v>202405</v>
      </c>
      <c r="H59" t="s">
        <v>79</v>
      </c>
      <c r="I59" t="s">
        <v>80</v>
      </c>
      <c r="J59" t="s">
        <v>99</v>
      </c>
      <c r="K59" t="s">
        <v>78</v>
      </c>
      <c r="L59" t="s">
        <v>100</v>
      </c>
      <c r="M59" t="s">
        <v>101</v>
      </c>
      <c r="N59" t="s">
        <v>77</v>
      </c>
      <c r="O59" t="s">
        <v>103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42.04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0.7</v>
      </c>
      <c r="BK59">
        <v>1</v>
      </c>
      <c r="BL59">
        <v>123.68</v>
      </c>
      <c r="BM59">
        <v>18.55</v>
      </c>
      <c r="BN59">
        <v>142.22999999999999</v>
      </c>
      <c r="BO59">
        <v>142.22999999999999</v>
      </c>
      <c r="BQ59" t="s">
        <v>265</v>
      </c>
      <c r="BR59" t="s">
        <v>262</v>
      </c>
      <c r="BS59" s="3">
        <v>45155</v>
      </c>
      <c r="BT59" s="4">
        <v>0.38819444444444445</v>
      </c>
      <c r="BU59" t="s">
        <v>266</v>
      </c>
      <c r="BV59" t="s">
        <v>86</v>
      </c>
      <c r="BY59">
        <v>3529.8</v>
      </c>
      <c r="BZ59" t="s">
        <v>97</v>
      </c>
      <c r="CA59" t="s">
        <v>267</v>
      </c>
      <c r="CC59" t="s">
        <v>101</v>
      </c>
      <c r="CD59">
        <v>7441</v>
      </c>
      <c r="CE59" t="s">
        <v>89</v>
      </c>
      <c r="CF59" s="3">
        <v>45156</v>
      </c>
      <c r="CI59">
        <v>1</v>
      </c>
      <c r="CJ59">
        <v>1</v>
      </c>
      <c r="CK59">
        <v>31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"009943624115"</f>
        <v>009943624115</v>
      </c>
      <c r="F60" s="3">
        <v>45154</v>
      </c>
      <c r="G60">
        <v>202405</v>
      </c>
      <c r="H60" t="s">
        <v>79</v>
      </c>
      <c r="I60" t="s">
        <v>80</v>
      </c>
      <c r="J60" t="s">
        <v>99</v>
      </c>
      <c r="K60" t="s">
        <v>78</v>
      </c>
      <c r="L60" t="s">
        <v>256</v>
      </c>
      <c r="M60" t="s">
        <v>257</v>
      </c>
      <c r="N60" t="s">
        <v>268</v>
      </c>
      <c r="O60" t="s">
        <v>103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42.04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123.68</v>
      </c>
      <c r="BM60">
        <v>18.55</v>
      </c>
      <c r="BN60">
        <v>142.22999999999999</v>
      </c>
      <c r="BO60">
        <v>142.22999999999999</v>
      </c>
      <c r="BQ60" t="s">
        <v>104</v>
      </c>
      <c r="BR60" t="s">
        <v>186</v>
      </c>
      <c r="BS60" s="3">
        <v>45155</v>
      </c>
      <c r="BT60" s="4">
        <v>0.51666666666666672</v>
      </c>
      <c r="BU60" t="s">
        <v>269</v>
      </c>
      <c r="BV60" t="s">
        <v>86</v>
      </c>
      <c r="BY60">
        <v>1200</v>
      </c>
      <c r="BZ60" t="s">
        <v>97</v>
      </c>
      <c r="CA60" t="s">
        <v>270</v>
      </c>
      <c r="CC60" t="s">
        <v>257</v>
      </c>
      <c r="CD60">
        <v>157</v>
      </c>
      <c r="CE60" t="s">
        <v>89</v>
      </c>
      <c r="CF60" s="3">
        <v>45155</v>
      </c>
      <c r="CI60">
        <v>1</v>
      </c>
      <c r="CJ60">
        <v>1</v>
      </c>
      <c r="CK60">
        <v>31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"009943624111"</f>
        <v>009943624111</v>
      </c>
      <c r="F61" s="3">
        <v>45154</v>
      </c>
      <c r="G61">
        <v>202405</v>
      </c>
      <c r="H61" t="s">
        <v>79</v>
      </c>
      <c r="I61" t="s">
        <v>80</v>
      </c>
      <c r="J61" t="s">
        <v>99</v>
      </c>
      <c r="K61" t="s">
        <v>78</v>
      </c>
      <c r="L61" t="s">
        <v>271</v>
      </c>
      <c r="M61" t="s">
        <v>272</v>
      </c>
      <c r="N61" t="s">
        <v>77</v>
      </c>
      <c r="O61" t="s">
        <v>103</v>
      </c>
      <c r="P61" t="str">
        <f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43.45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15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142.81</v>
      </c>
      <c r="BM61">
        <v>21.42</v>
      </c>
      <c r="BN61">
        <v>164.23</v>
      </c>
      <c r="BO61">
        <v>164.23</v>
      </c>
      <c r="BQ61" t="s">
        <v>273</v>
      </c>
      <c r="BR61" t="s">
        <v>262</v>
      </c>
      <c r="BS61" s="3">
        <v>45155</v>
      </c>
      <c r="BT61" s="4">
        <v>0.64374999999999993</v>
      </c>
      <c r="BU61" t="s">
        <v>274</v>
      </c>
      <c r="BV61" t="s">
        <v>86</v>
      </c>
      <c r="BY61">
        <v>1200</v>
      </c>
      <c r="BZ61" t="s">
        <v>275</v>
      </c>
      <c r="CA61" t="s">
        <v>276</v>
      </c>
      <c r="CC61" t="s">
        <v>272</v>
      </c>
      <c r="CD61">
        <v>3381</v>
      </c>
      <c r="CE61" t="s">
        <v>89</v>
      </c>
      <c r="CF61" s="3">
        <v>45160</v>
      </c>
      <c r="CI61">
        <v>5</v>
      </c>
      <c r="CJ61">
        <v>1</v>
      </c>
      <c r="CK61">
        <v>33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"009943624114"</f>
        <v>009943624114</v>
      </c>
      <c r="F62" s="3">
        <v>45154</v>
      </c>
      <c r="G62">
        <v>202405</v>
      </c>
      <c r="H62" t="s">
        <v>79</v>
      </c>
      <c r="I62" t="s">
        <v>80</v>
      </c>
      <c r="J62" t="s">
        <v>99</v>
      </c>
      <c r="K62" t="s">
        <v>78</v>
      </c>
      <c r="L62" t="s">
        <v>92</v>
      </c>
      <c r="M62" t="s">
        <v>93</v>
      </c>
      <c r="N62" t="s">
        <v>277</v>
      </c>
      <c r="O62" t="s">
        <v>103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42.04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123.68</v>
      </c>
      <c r="BM62">
        <v>18.55</v>
      </c>
      <c r="BN62">
        <v>142.22999999999999</v>
      </c>
      <c r="BO62">
        <v>142.22999999999999</v>
      </c>
      <c r="BQ62" t="s">
        <v>104</v>
      </c>
      <c r="BR62" t="s">
        <v>262</v>
      </c>
      <c r="BS62" s="3">
        <v>45155</v>
      </c>
      <c r="BT62" s="4">
        <v>0.52361111111111114</v>
      </c>
      <c r="BU62" t="s">
        <v>96</v>
      </c>
      <c r="BV62" t="s">
        <v>86</v>
      </c>
      <c r="BY62">
        <v>1200</v>
      </c>
      <c r="BZ62" t="s">
        <v>97</v>
      </c>
      <c r="CA62" t="s">
        <v>98</v>
      </c>
      <c r="CC62" t="s">
        <v>93</v>
      </c>
      <c r="CD62">
        <v>3610</v>
      </c>
      <c r="CE62" t="s">
        <v>89</v>
      </c>
      <c r="CF62" s="3">
        <v>45156</v>
      </c>
      <c r="CI62">
        <v>1</v>
      </c>
      <c r="CJ62">
        <v>1</v>
      </c>
      <c r="CK62">
        <v>31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"009942953466"</f>
        <v>009942953466</v>
      </c>
      <c r="F63" s="3">
        <v>45154</v>
      </c>
      <c r="G63">
        <v>202405</v>
      </c>
      <c r="H63" t="s">
        <v>195</v>
      </c>
      <c r="I63" t="s">
        <v>196</v>
      </c>
      <c r="J63" t="s">
        <v>197</v>
      </c>
      <c r="K63" t="s">
        <v>78</v>
      </c>
      <c r="L63" t="s">
        <v>79</v>
      </c>
      <c r="M63" t="s">
        <v>80</v>
      </c>
      <c r="N63" t="s">
        <v>77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22.42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0.5</v>
      </c>
      <c r="BK63">
        <v>1</v>
      </c>
      <c r="BL63">
        <v>65.959999999999994</v>
      </c>
      <c r="BM63">
        <v>9.89</v>
      </c>
      <c r="BN63">
        <v>75.849999999999994</v>
      </c>
      <c r="BO63">
        <v>75.849999999999994</v>
      </c>
      <c r="BQ63" t="s">
        <v>156</v>
      </c>
      <c r="BR63" t="s">
        <v>198</v>
      </c>
      <c r="BS63" s="3">
        <v>45155</v>
      </c>
      <c r="BT63" s="4">
        <v>0.28680555555555554</v>
      </c>
      <c r="BU63" t="s">
        <v>158</v>
      </c>
      <c r="BV63" t="s">
        <v>86</v>
      </c>
      <c r="BY63">
        <v>2400</v>
      </c>
      <c r="BZ63" t="s">
        <v>87</v>
      </c>
      <c r="CA63" t="s">
        <v>88</v>
      </c>
      <c r="CC63" t="s">
        <v>80</v>
      </c>
      <c r="CD63">
        <v>2013</v>
      </c>
      <c r="CE63" t="s">
        <v>89</v>
      </c>
      <c r="CF63" s="3">
        <v>45156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"009942384950"</f>
        <v>009942384950</v>
      </c>
      <c r="F64" s="3">
        <v>45154</v>
      </c>
      <c r="G64">
        <v>202405</v>
      </c>
      <c r="H64" t="s">
        <v>100</v>
      </c>
      <c r="I64" t="s">
        <v>101</v>
      </c>
      <c r="J64" t="s">
        <v>161</v>
      </c>
      <c r="K64" t="s">
        <v>78</v>
      </c>
      <c r="L64" t="s">
        <v>79</v>
      </c>
      <c r="M64" t="s">
        <v>80</v>
      </c>
      <c r="N64" t="s">
        <v>77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22.42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1.6</v>
      </c>
      <c r="BK64">
        <v>2</v>
      </c>
      <c r="BL64">
        <v>65.959999999999994</v>
      </c>
      <c r="BM64">
        <v>9.89</v>
      </c>
      <c r="BN64">
        <v>75.849999999999994</v>
      </c>
      <c r="BO64">
        <v>75.849999999999994</v>
      </c>
      <c r="BQ64" t="s">
        <v>202</v>
      </c>
      <c r="BR64" t="s">
        <v>204</v>
      </c>
      <c r="BS64" s="3">
        <v>45155</v>
      </c>
      <c r="BT64" s="4">
        <v>0.28680555555555554</v>
      </c>
      <c r="BU64" t="s">
        <v>158</v>
      </c>
      <c r="BV64" t="s">
        <v>86</v>
      </c>
      <c r="BY64">
        <v>8225</v>
      </c>
      <c r="BZ64" t="s">
        <v>87</v>
      </c>
      <c r="CA64" t="s">
        <v>88</v>
      </c>
      <c r="CC64" t="s">
        <v>80</v>
      </c>
      <c r="CD64">
        <v>2016</v>
      </c>
      <c r="CE64" t="s">
        <v>89</v>
      </c>
      <c r="CF64" s="3">
        <v>45156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"009943889860"</f>
        <v>009943889860</v>
      </c>
      <c r="F65" s="3">
        <v>45154</v>
      </c>
      <c r="G65">
        <v>202405</v>
      </c>
      <c r="H65" t="s">
        <v>79</v>
      </c>
      <c r="I65" t="s">
        <v>80</v>
      </c>
      <c r="J65" t="s">
        <v>207</v>
      </c>
      <c r="K65" t="s">
        <v>78</v>
      </c>
      <c r="L65" t="s">
        <v>79</v>
      </c>
      <c r="M65" t="s">
        <v>80</v>
      </c>
      <c r="N65" t="s">
        <v>77</v>
      </c>
      <c r="O65" t="s">
        <v>82</v>
      </c>
      <c r="P65" t="str">
        <f>"..                            "</f>
        <v xml:space="preserve">..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17.52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51.53</v>
      </c>
      <c r="BM65">
        <v>7.73</v>
      </c>
      <c r="BN65">
        <v>59.26</v>
      </c>
      <c r="BO65">
        <v>59.26</v>
      </c>
      <c r="BQ65" t="s">
        <v>104</v>
      </c>
      <c r="BR65" t="s">
        <v>216</v>
      </c>
      <c r="BS65" s="3">
        <v>45155</v>
      </c>
      <c r="BT65" s="4">
        <v>0.28680555555555554</v>
      </c>
      <c r="BU65" t="s">
        <v>85</v>
      </c>
      <c r="BV65" t="s">
        <v>86</v>
      </c>
      <c r="BY65">
        <v>1200</v>
      </c>
      <c r="BZ65" t="s">
        <v>87</v>
      </c>
      <c r="CA65" t="s">
        <v>88</v>
      </c>
      <c r="CC65" t="s">
        <v>80</v>
      </c>
      <c r="CD65">
        <v>2013</v>
      </c>
      <c r="CE65" t="s">
        <v>89</v>
      </c>
      <c r="CF65" s="3">
        <v>45156</v>
      </c>
      <c r="CI65">
        <v>1</v>
      </c>
      <c r="CJ65">
        <v>1</v>
      </c>
      <c r="CK65">
        <v>22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"009943896028"</f>
        <v>009943896028</v>
      </c>
      <c r="F66" s="3">
        <v>45154</v>
      </c>
      <c r="G66">
        <v>202405</v>
      </c>
      <c r="H66" t="s">
        <v>226</v>
      </c>
      <c r="I66" t="s">
        <v>227</v>
      </c>
      <c r="J66" t="s">
        <v>278</v>
      </c>
      <c r="K66" t="s">
        <v>78</v>
      </c>
      <c r="L66" t="s">
        <v>79</v>
      </c>
      <c r="M66" t="s">
        <v>80</v>
      </c>
      <c r="N66" t="s">
        <v>77</v>
      </c>
      <c r="O66" t="s">
        <v>94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5.25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47.89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146.13</v>
      </c>
      <c r="BM66">
        <v>21.92</v>
      </c>
      <c r="BN66">
        <v>168.05</v>
      </c>
      <c r="BO66">
        <v>168.05</v>
      </c>
      <c r="BQ66" t="s">
        <v>202</v>
      </c>
      <c r="BR66" t="s">
        <v>216</v>
      </c>
      <c r="BS66" s="3">
        <v>45155</v>
      </c>
      <c r="BT66" s="4">
        <v>0.28680555555555554</v>
      </c>
      <c r="BU66" t="s">
        <v>158</v>
      </c>
      <c r="BV66" t="s">
        <v>86</v>
      </c>
      <c r="BY66">
        <v>1200</v>
      </c>
      <c r="BZ66" t="s">
        <v>97</v>
      </c>
      <c r="CA66" t="s">
        <v>88</v>
      </c>
      <c r="CC66" t="s">
        <v>80</v>
      </c>
      <c r="CD66">
        <v>2013</v>
      </c>
      <c r="CE66" t="s">
        <v>89</v>
      </c>
      <c r="CF66" s="3">
        <v>45156</v>
      </c>
      <c r="CI66">
        <v>1</v>
      </c>
      <c r="CJ66">
        <v>1</v>
      </c>
      <c r="CK66">
        <v>44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"009942840095"</f>
        <v>009942840095</v>
      </c>
      <c r="F67" s="3">
        <v>45154</v>
      </c>
      <c r="G67">
        <v>202405</v>
      </c>
      <c r="H67" t="s">
        <v>199</v>
      </c>
      <c r="I67" t="s">
        <v>200</v>
      </c>
      <c r="J67" t="s">
        <v>201</v>
      </c>
      <c r="K67" t="s">
        <v>78</v>
      </c>
      <c r="L67" t="s">
        <v>79</v>
      </c>
      <c r="M67" t="s">
        <v>80</v>
      </c>
      <c r="N67" t="s">
        <v>77</v>
      </c>
      <c r="O67" t="s">
        <v>82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17.52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51.53</v>
      </c>
      <c r="BM67">
        <v>7.73</v>
      </c>
      <c r="BN67">
        <v>59.26</v>
      </c>
      <c r="BO67">
        <v>59.26</v>
      </c>
      <c r="BQ67" t="s">
        <v>202</v>
      </c>
      <c r="BR67" t="s">
        <v>203</v>
      </c>
      <c r="BS67" s="3">
        <v>45155</v>
      </c>
      <c r="BT67" s="4">
        <v>0.28680555555555554</v>
      </c>
      <c r="BU67" t="s">
        <v>158</v>
      </c>
      <c r="BV67" t="s">
        <v>86</v>
      </c>
      <c r="BY67">
        <v>1200</v>
      </c>
      <c r="BZ67" t="s">
        <v>87</v>
      </c>
      <c r="CA67" t="s">
        <v>88</v>
      </c>
      <c r="CC67" t="s">
        <v>80</v>
      </c>
      <c r="CD67">
        <v>2013</v>
      </c>
      <c r="CE67" t="s">
        <v>89</v>
      </c>
      <c r="CF67" s="3">
        <v>45156</v>
      </c>
      <c r="CI67">
        <v>1</v>
      </c>
      <c r="CJ67">
        <v>1</v>
      </c>
      <c r="CK67">
        <v>22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"009943477705"</f>
        <v>009943477705</v>
      </c>
      <c r="F68" s="3">
        <v>45154</v>
      </c>
      <c r="G68">
        <v>202405</v>
      </c>
      <c r="H68" t="s">
        <v>279</v>
      </c>
      <c r="I68" t="s">
        <v>280</v>
      </c>
      <c r="J68" t="s">
        <v>281</v>
      </c>
      <c r="K68" t="s">
        <v>78</v>
      </c>
      <c r="L68" t="s">
        <v>79</v>
      </c>
      <c r="M68" t="s">
        <v>80</v>
      </c>
      <c r="N68" t="s">
        <v>282</v>
      </c>
      <c r="O68" t="s">
        <v>94</v>
      </c>
      <c r="P68" t="str">
        <f>"YOGITA                        "</f>
        <v xml:space="preserve">YOGITA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61.16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185.16</v>
      </c>
      <c r="BM68">
        <v>27.77</v>
      </c>
      <c r="BN68">
        <v>212.93</v>
      </c>
      <c r="BO68">
        <v>212.93</v>
      </c>
      <c r="BQ68" t="s">
        <v>156</v>
      </c>
      <c r="BR68" t="s">
        <v>283</v>
      </c>
      <c r="BS68" s="3">
        <v>45155</v>
      </c>
      <c r="BT68" s="4">
        <v>0.28680555555555554</v>
      </c>
      <c r="BU68" t="s">
        <v>85</v>
      </c>
      <c r="BV68" t="s">
        <v>86</v>
      </c>
      <c r="BY68">
        <v>1200</v>
      </c>
      <c r="BZ68" t="s">
        <v>97</v>
      </c>
      <c r="CA68" t="s">
        <v>88</v>
      </c>
      <c r="CC68" t="s">
        <v>80</v>
      </c>
      <c r="CD68">
        <v>2000</v>
      </c>
      <c r="CE68" t="s">
        <v>89</v>
      </c>
      <c r="CF68" s="3">
        <v>45156</v>
      </c>
      <c r="CI68">
        <v>1</v>
      </c>
      <c r="CJ68">
        <v>1</v>
      </c>
      <c r="CK68">
        <v>43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"009942377037"</f>
        <v>009942377037</v>
      </c>
      <c r="F69" s="3">
        <v>45154</v>
      </c>
      <c r="G69">
        <v>202405</v>
      </c>
      <c r="H69" t="s">
        <v>100</v>
      </c>
      <c r="I69" t="s">
        <v>101</v>
      </c>
      <c r="J69" t="s">
        <v>161</v>
      </c>
      <c r="K69" t="s">
        <v>78</v>
      </c>
      <c r="L69" t="s">
        <v>79</v>
      </c>
      <c r="M69" t="s">
        <v>80</v>
      </c>
      <c r="N69" t="s">
        <v>194</v>
      </c>
      <c r="O69" t="s">
        <v>94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43.36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132.81</v>
      </c>
      <c r="BM69">
        <v>19.920000000000002</v>
      </c>
      <c r="BN69">
        <v>152.72999999999999</v>
      </c>
      <c r="BO69">
        <v>152.72999999999999</v>
      </c>
      <c r="BQ69" t="s">
        <v>202</v>
      </c>
      <c r="BR69" t="s">
        <v>206</v>
      </c>
      <c r="BS69" s="3">
        <v>45156</v>
      </c>
      <c r="BT69" s="4">
        <v>0.29097222222222224</v>
      </c>
      <c r="BU69" t="s">
        <v>85</v>
      </c>
      <c r="BV69" t="s">
        <v>86</v>
      </c>
      <c r="BY69">
        <v>1200</v>
      </c>
      <c r="BZ69" t="s">
        <v>97</v>
      </c>
      <c r="CA69" t="s">
        <v>88</v>
      </c>
      <c r="CC69" t="s">
        <v>80</v>
      </c>
      <c r="CD69">
        <v>2013</v>
      </c>
      <c r="CE69" t="s">
        <v>89</v>
      </c>
      <c r="CF69" s="3">
        <v>45157</v>
      </c>
      <c r="CI69">
        <v>3</v>
      </c>
      <c r="CJ69">
        <v>2</v>
      </c>
      <c r="CK69">
        <v>41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"009943081958"</f>
        <v>009943081958</v>
      </c>
      <c r="F70" s="3">
        <v>45153</v>
      </c>
      <c r="G70">
        <v>202405</v>
      </c>
      <c r="H70" t="s">
        <v>79</v>
      </c>
      <c r="I70" t="s">
        <v>80</v>
      </c>
      <c r="J70" t="s">
        <v>220</v>
      </c>
      <c r="K70" t="s">
        <v>78</v>
      </c>
      <c r="L70" t="s">
        <v>79</v>
      </c>
      <c r="M70" t="s">
        <v>80</v>
      </c>
      <c r="N70" t="s">
        <v>77</v>
      </c>
      <c r="O70" t="s">
        <v>94</v>
      </c>
      <c r="P70" t="str">
        <f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33.46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103.68</v>
      </c>
      <c r="BM70">
        <v>15.55</v>
      </c>
      <c r="BN70">
        <v>119.23</v>
      </c>
      <c r="BO70">
        <v>119.23</v>
      </c>
      <c r="BQ70" t="s">
        <v>214</v>
      </c>
      <c r="BR70" t="s">
        <v>216</v>
      </c>
      <c r="BS70" s="3">
        <v>45154</v>
      </c>
      <c r="BT70" s="4">
        <v>0.29652777777777778</v>
      </c>
      <c r="BU70" t="s">
        <v>158</v>
      </c>
      <c r="BV70" t="s">
        <v>86</v>
      </c>
      <c r="BY70">
        <v>1200</v>
      </c>
      <c r="BZ70" t="s">
        <v>97</v>
      </c>
      <c r="CA70" t="s">
        <v>88</v>
      </c>
      <c r="CC70" t="s">
        <v>80</v>
      </c>
      <c r="CD70">
        <v>2013</v>
      </c>
      <c r="CE70" t="s">
        <v>89</v>
      </c>
      <c r="CF70" s="3">
        <v>45154</v>
      </c>
      <c r="CI70">
        <v>1</v>
      </c>
      <c r="CJ70">
        <v>1</v>
      </c>
      <c r="CK70">
        <v>42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"009943581932"</f>
        <v>009943581932</v>
      </c>
      <c r="F71" s="3">
        <v>45153</v>
      </c>
      <c r="G71">
        <v>202405</v>
      </c>
      <c r="H71" t="s">
        <v>79</v>
      </c>
      <c r="I71" t="s">
        <v>80</v>
      </c>
      <c r="J71" t="s">
        <v>284</v>
      </c>
      <c r="K71" t="s">
        <v>78</v>
      </c>
      <c r="L71" t="s">
        <v>79</v>
      </c>
      <c r="M71" t="s">
        <v>80</v>
      </c>
      <c r="N71" t="s">
        <v>285</v>
      </c>
      <c r="O71" t="s">
        <v>94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33.46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103.68</v>
      </c>
      <c r="BM71">
        <v>15.55</v>
      </c>
      <c r="BN71">
        <v>119.23</v>
      </c>
      <c r="BO71">
        <v>119.23</v>
      </c>
      <c r="BQ71" t="s">
        <v>225</v>
      </c>
      <c r="BR71" t="s">
        <v>157</v>
      </c>
      <c r="BS71" s="3">
        <v>45154</v>
      </c>
      <c r="BT71" s="4">
        <v>0.29236111111111113</v>
      </c>
      <c r="BU71" t="s">
        <v>158</v>
      </c>
      <c r="BV71" t="s">
        <v>86</v>
      </c>
      <c r="BY71">
        <v>1200</v>
      </c>
      <c r="BZ71" t="s">
        <v>97</v>
      </c>
      <c r="CA71" t="s">
        <v>88</v>
      </c>
      <c r="CC71" t="s">
        <v>80</v>
      </c>
      <c r="CD71">
        <v>2000</v>
      </c>
      <c r="CE71" t="s">
        <v>89</v>
      </c>
      <c r="CF71" s="3">
        <v>45154</v>
      </c>
      <c r="CI71">
        <v>1</v>
      </c>
      <c r="CJ71">
        <v>1</v>
      </c>
      <c r="CK71">
        <v>42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"009943479112"</f>
        <v>009943479112</v>
      </c>
      <c r="F72" s="3">
        <v>45125</v>
      </c>
      <c r="G72">
        <v>202405</v>
      </c>
      <c r="H72" t="s">
        <v>159</v>
      </c>
      <c r="I72" t="s">
        <v>160</v>
      </c>
      <c r="J72" t="s">
        <v>161</v>
      </c>
      <c r="K72" t="s">
        <v>78</v>
      </c>
      <c r="L72" t="s">
        <v>79</v>
      </c>
      <c r="M72" t="s">
        <v>80</v>
      </c>
      <c r="N72" t="s">
        <v>285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21.33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64.87</v>
      </c>
      <c r="BM72">
        <v>9.73</v>
      </c>
      <c r="BN72">
        <v>74.599999999999994</v>
      </c>
      <c r="BO72">
        <v>74.599999999999994</v>
      </c>
      <c r="BS72" s="3">
        <v>45127</v>
      </c>
      <c r="BT72" s="4">
        <v>0.41666666666666669</v>
      </c>
      <c r="BU72">
        <v>80054032522</v>
      </c>
      <c r="BV72" t="s">
        <v>90</v>
      </c>
      <c r="BW72" t="s">
        <v>247</v>
      </c>
      <c r="BX72" t="s">
        <v>248</v>
      </c>
      <c r="BY72">
        <v>1200</v>
      </c>
      <c r="BZ72" t="s">
        <v>238</v>
      </c>
      <c r="CC72" t="s">
        <v>80</v>
      </c>
      <c r="CD72">
        <v>2190</v>
      </c>
      <c r="CF72" s="3">
        <v>45127</v>
      </c>
      <c r="CI72">
        <v>1</v>
      </c>
      <c r="CJ72">
        <v>2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"009943624109"</f>
        <v>009943624109</v>
      </c>
      <c r="F73" s="3">
        <v>45155</v>
      </c>
      <c r="G73">
        <v>202405</v>
      </c>
      <c r="H73" t="s">
        <v>79</v>
      </c>
      <c r="I73" t="s">
        <v>80</v>
      </c>
      <c r="J73" t="s">
        <v>99</v>
      </c>
      <c r="K73" t="s">
        <v>78</v>
      </c>
      <c r="L73" t="s">
        <v>75</v>
      </c>
      <c r="M73" t="s">
        <v>76</v>
      </c>
      <c r="N73" t="s">
        <v>286</v>
      </c>
      <c r="O73" t="s">
        <v>103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105.11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1.9</v>
      </c>
      <c r="BJ73">
        <v>9.1999999999999993</v>
      </c>
      <c r="BK73">
        <v>10</v>
      </c>
      <c r="BL73">
        <v>309.20999999999998</v>
      </c>
      <c r="BM73">
        <v>46.38</v>
      </c>
      <c r="BN73">
        <v>355.59</v>
      </c>
      <c r="BO73">
        <v>355.59</v>
      </c>
      <c r="BQ73" t="s">
        <v>287</v>
      </c>
      <c r="BR73" t="s">
        <v>186</v>
      </c>
      <c r="BS73" s="3">
        <v>45156</v>
      </c>
      <c r="BT73" s="4">
        <v>0.69374999999999998</v>
      </c>
      <c r="BU73" t="s">
        <v>288</v>
      </c>
      <c r="BV73" t="s">
        <v>86</v>
      </c>
      <c r="BY73">
        <v>46033.16</v>
      </c>
      <c r="BZ73" t="s">
        <v>97</v>
      </c>
      <c r="CC73" t="s">
        <v>76</v>
      </c>
      <c r="CD73">
        <v>4000</v>
      </c>
      <c r="CE73" t="s">
        <v>89</v>
      </c>
      <c r="CF73" s="3">
        <v>45159</v>
      </c>
      <c r="CI73">
        <v>1</v>
      </c>
      <c r="CJ73">
        <v>1</v>
      </c>
      <c r="CK73">
        <v>31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"009943624110"</f>
        <v>009943624110</v>
      </c>
      <c r="F74" s="3">
        <v>45155</v>
      </c>
      <c r="G74">
        <v>202405</v>
      </c>
      <c r="H74" t="s">
        <v>79</v>
      </c>
      <c r="I74" t="s">
        <v>80</v>
      </c>
      <c r="J74" t="s">
        <v>99</v>
      </c>
      <c r="K74" t="s">
        <v>78</v>
      </c>
      <c r="L74" t="s">
        <v>100</v>
      </c>
      <c r="M74" t="s">
        <v>101</v>
      </c>
      <c r="N74" t="s">
        <v>289</v>
      </c>
      <c r="O74" t="s">
        <v>103</v>
      </c>
      <c r="P74" t="str">
        <f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42.04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123.68</v>
      </c>
      <c r="BM74">
        <v>18.55</v>
      </c>
      <c r="BN74">
        <v>142.22999999999999</v>
      </c>
      <c r="BO74">
        <v>142.22999999999999</v>
      </c>
      <c r="BQ74" t="s">
        <v>104</v>
      </c>
      <c r="BR74" t="s">
        <v>186</v>
      </c>
      <c r="BS74" s="3">
        <v>45159</v>
      </c>
      <c r="BT74" s="4">
        <v>0.40833333333333338</v>
      </c>
      <c r="BU74" t="s">
        <v>290</v>
      </c>
      <c r="BV74" t="s">
        <v>90</v>
      </c>
      <c r="BW74" t="s">
        <v>291</v>
      </c>
      <c r="BX74" t="s">
        <v>292</v>
      </c>
      <c r="BY74">
        <v>1200</v>
      </c>
      <c r="BZ74" t="s">
        <v>97</v>
      </c>
      <c r="CA74" t="s">
        <v>293</v>
      </c>
      <c r="CC74" t="s">
        <v>101</v>
      </c>
      <c r="CD74">
        <v>7945</v>
      </c>
      <c r="CE74" t="s">
        <v>89</v>
      </c>
      <c r="CF74" s="3">
        <v>45160</v>
      </c>
      <c r="CI74">
        <v>1</v>
      </c>
      <c r="CJ74">
        <v>2</v>
      </c>
      <c r="CK74">
        <v>31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"009943624108"</f>
        <v>009943624108</v>
      </c>
      <c r="F75" s="3">
        <v>45155</v>
      </c>
      <c r="G75">
        <v>202405</v>
      </c>
      <c r="H75" t="s">
        <v>79</v>
      </c>
      <c r="I75" t="s">
        <v>80</v>
      </c>
      <c r="J75" t="s">
        <v>99</v>
      </c>
      <c r="K75" t="s">
        <v>78</v>
      </c>
      <c r="L75" t="s">
        <v>174</v>
      </c>
      <c r="M75" t="s">
        <v>175</v>
      </c>
      <c r="N75" t="s">
        <v>294</v>
      </c>
      <c r="O75" t="s">
        <v>103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42.04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15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0.8</v>
      </c>
      <c r="BJ75">
        <v>1.2</v>
      </c>
      <c r="BK75">
        <v>2</v>
      </c>
      <c r="BL75">
        <v>138.68</v>
      </c>
      <c r="BM75">
        <v>20.8</v>
      </c>
      <c r="BN75">
        <v>159.47999999999999</v>
      </c>
      <c r="BO75">
        <v>159.47999999999999</v>
      </c>
      <c r="BQ75" t="s">
        <v>104</v>
      </c>
      <c r="BR75" t="s">
        <v>186</v>
      </c>
      <c r="BS75" s="3">
        <v>45156</v>
      </c>
      <c r="BT75" s="4">
        <v>0.46597222222222223</v>
      </c>
      <c r="BU75" t="s">
        <v>295</v>
      </c>
      <c r="BV75" t="s">
        <v>86</v>
      </c>
      <c r="BY75">
        <v>6038.72</v>
      </c>
      <c r="BZ75" t="s">
        <v>123</v>
      </c>
      <c r="CA75" t="s">
        <v>296</v>
      </c>
      <c r="CC75" t="s">
        <v>175</v>
      </c>
      <c r="CD75">
        <v>122</v>
      </c>
      <c r="CE75" t="s">
        <v>89</v>
      </c>
      <c r="CF75" s="3">
        <v>45156</v>
      </c>
      <c r="CI75">
        <v>1</v>
      </c>
      <c r="CJ75">
        <v>1</v>
      </c>
      <c r="CK75">
        <v>31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"009943624106"</f>
        <v>009943624106</v>
      </c>
      <c r="F76" s="3">
        <v>45155</v>
      </c>
      <c r="G76">
        <v>202405</v>
      </c>
      <c r="H76" t="s">
        <v>79</v>
      </c>
      <c r="I76" t="s">
        <v>80</v>
      </c>
      <c r="J76" t="s">
        <v>99</v>
      </c>
      <c r="K76" t="s">
        <v>78</v>
      </c>
      <c r="L76" t="s">
        <v>79</v>
      </c>
      <c r="M76" t="s">
        <v>80</v>
      </c>
      <c r="N76" t="s">
        <v>297</v>
      </c>
      <c r="O76" t="s">
        <v>103</v>
      </c>
      <c r="P76" t="str">
        <f>"N A                           "</f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17.52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0.7</v>
      </c>
      <c r="BJ76">
        <v>1.2</v>
      </c>
      <c r="BK76">
        <v>2</v>
      </c>
      <c r="BL76">
        <v>51.54</v>
      </c>
      <c r="BM76">
        <v>7.73</v>
      </c>
      <c r="BN76">
        <v>59.27</v>
      </c>
      <c r="BO76">
        <v>59.27</v>
      </c>
      <c r="BQ76" t="s">
        <v>298</v>
      </c>
      <c r="BR76" t="s">
        <v>186</v>
      </c>
      <c r="BS76" s="3">
        <v>45156</v>
      </c>
      <c r="BT76" s="4">
        <v>0.50763888888888886</v>
      </c>
      <c r="BU76" t="s">
        <v>299</v>
      </c>
      <c r="BV76" t="s">
        <v>86</v>
      </c>
      <c r="BY76">
        <v>6030.75</v>
      </c>
      <c r="BZ76" t="s">
        <v>97</v>
      </c>
      <c r="CA76" t="s">
        <v>300</v>
      </c>
      <c r="CC76" t="s">
        <v>80</v>
      </c>
      <c r="CD76">
        <v>2193</v>
      </c>
      <c r="CE76" t="s">
        <v>89</v>
      </c>
      <c r="CF76" s="3">
        <v>45156</v>
      </c>
      <c r="CI76">
        <v>1</v>
      </c>
      <c r="CJ76">
        <v>1</v>
      </c>
      <c r="CK76">
        <v>32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"009943285346"</f>
        <v>009943285346</v>
      </c>
      <c r="F77" s="3">
        <v>45155</v>
      </c>
      <c r="G77">
        <v>202405</v>
      </c>
      <c r="H77" t="s">
        <v>79</v>
      </c>
      <c r="I77" t="s">
        <v>80</v>
      </c>
      <c r="J77" t="s">
        <v>161</v>
      </c>
      <c r="K77" t="s">
        <v>78</v>
      </c>
      <c r="L77" t="s">
        <v>100</v>
      </c>
      <c r="M77" t="s">
        <v>101</v>
      </c>
      <c r="N77" t="s">
        <v>161</v>
      </c>
      <c r="O77" t="s">
        <v>94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5.25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43.36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1.7</v>
      </c>
      <c r="BJ77">
        <v>3.6</v>
      </c>
      <c r="BK77">
        <v>4</v>
      </c>
      <c r="BL77">
        <v>132.81</v>
      </c>
      <c r="BM77">
        <v>19.920000000000002</v>
      </c>
      <c r="BN77">
        <v>152.72999999999999</v>
      </c>
      <c r="BO77">
        <v>152.72999999999999</v>
      </c>
      <c r="BQ77" t="s">
        <v>301</v>
      </c>
      <c r="BR77" t="s">
        <v>302</v>
      </c>
      <c r="BS77" s="3">
        <v>45159</v>
      </c>
      <c r="BT77" s="4">
        <v>0.51388888888888895</v>
      </c>
      <c r="BU77" t="s">
        <v>303</v>
      </c>
      <c r="BV77" t="s">
        <v>86</v>
      </c>
      <c r="BY77">
        <v>18040.75</v>
      </c>
      <c r="BZ77" t="s">
        <v>97</v>
      </c>
      <c r="CA77" t="s">
        <v>111</v>
      </c>
      <c r="CC77" t="s">
        <v>101</v>
      </c>
      <c r="CD77">
        <v>7806</v>
      </c>
      <c r="CE77" t="s">
        <v>89</v>
      </c>
      <c r="CF77" s="3">
        <v>45160</v>
      </c>
      <c r="CI77">
        <v>3</v>
      </c>
      <c r="CJ77">
        <v>2</v>
      </c>
      <c r="CK77">
        <v>41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"009941520380"</f>
        <v>009941520380</v>
      </c>
      <c r="F78" s="3">
        <v>45156</v>
      </c>
      <c r="G78">
        <v>202405</v>
      </c>
      <c r="H78" t="s">
        <v>75</v>
      </c>
      <c r="I78" t="s">
        <v>76</v>
      </c>
      <c r="J78" t="s">
        <v>77</v>
      </c>
      <c r="K78" t="s">
        <v>78</v>
      </c>
      <c r="L78" t="s">
        <v>79</v>
      </c>
      <c r="M78" t="s">
        <v>80</v>
      </c>
      <c r="N78" t="s">
        <v>304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50.44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4.3</v>
      </c>
      <c r="BK78">
        <v>4.5</v>
      </c>
      <c r="BL78">
        <v>148.38</v>
      </c>
      <c r="BM78">
        <v>22.26</v>
      </c>
      <c r="BN78">
        <v>170.64</v>
      </c>
      <c r="BO78">
        <v>170.64</v>
      </c>
      <c r="BQ78" t="s">
        <v>305</v>
      </c>
      <c r="BR78" t="s">
        <v>306</v>
      </c>
      <c r="BS78" s="3">
        <v>45159</v>
      </c>
      <c r="BT78" s="4">
        <v>0.33263888888888887</v>
      </c>
      <c r="BU78" t="s">
        <v>85</v>
      </c>
      <c r="BV78" t="s">
        <v>86</v>
      </c>
      <c r="BY78">
        <v>21600</v>
      </c>
      <c r="BZ78" t="s">
        <v>87</v>
      </c>
      <c r="CA78" t="s">
        <v>88</v>
      </c>
      <c r="CC78" t="s">
        <v>80</v>
      </c>
      <c r="CD78">
        <v>2190</v>
      </c>
      <c r="CE78" t="s">
        <v>89</v>
      </c>
      <c r="CF78" s="3">
        <v>45159</v>
      </c>
      <c r="CI78">
        <v>1</v>
      </c>
      <c r="CJ78">
        <v>1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"009941520381"</f>
        <v>009941520381</v>
      </c>
      <c r="F79" s="3">
        <v>45156</v>
      </c>
      <c r="G79">
        <v>202405</v>
      </c>
      <c r="H79" t="s">
        <v>75</v>
      </c>
      <c r="I79" t="s">
        <v>76</v>
      </c>
      <c r="J79" t="s">
        <v>77</v>
      </c>
      <c r="K79" t="s">
        <v>78</v>
      </c>
      <c r="L79" t="s">
        <v>79</v>
      </c>
      <c r="M79" t="s">
        <v>80</v>
      </c>
      <c r="N79" t="s">
        <v>239</v>
      </c>
      <c r="O79" t="s">
        <v>94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5.25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43.36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7.1</v>
      </c>
      <c r="BK79">
        <v>8</v>
      </c>
      <c r="BL79">
        <v>132.81</v>
      </c>
      <c r="BM79">
        <v>19.920000000000002</v>
      </c>
      <c r="BN79">
        <v>152.72999999999999</v>
      </c>
      <c r="BO79">
        <v>152.72999999999999</v>
      </c>
      <c r="BQ79" t="s">
        <v>307</v>
      </c>
      <c r="BR79" t="s">
        <v>306</v>
      </c>
      <c r="BS79" s="3">
        <v>45159</v>
      </c>
      <c r="BT79" s="4">
        <v>0.32708333333333334</v>
      </c>
      <c r="BU79" t="s">
        <v>158</v>
      </c>
      <c r="BV79" t="s">
        <v>86</v>
      </c>
      <c r="BY79">
        <v>35360</v>
      </c>
      <c r="BZ79" t="s">
        <v>97</v>
      </c>
      <c r="CA79" t="s">
        <v>88</v>
      </c>
      <c r="CC79" t="s">
        <v>80</v>
      </c>
      <c r="CD79">
        <v>2013</v>
      </c>
      <c r="CE79" t="s">
        <v>89</v>
      </c>
      <c r="CF79" s="3">
        <v>45159</v>
      </c>
      <c r="CI79">
        <v>1</v>
      </c>
      <c r="CJ79">
        <v>1</v>
      </c>
      <c r="CK79">
        <v>41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"009943713224"</f>
        <v>009943713224</v>
      </c>
      <c r="F80" s="3">
        <v>45156</v>
      </c>
      <c r="G80">
        <v>202405</v>
      </c>
      <c r="H80" t="s">
        <v>75</v>
      </c>
      <c r="I80" t="s">
        <v>76</v>
      </c>
      <c r="J80" t="s">
        <v>308</v>
      </c>
      <c r="K80" t="s">
        <v>78</v>
      </c>
      <c r="L80" t="s">
        <v>256</v>
      </c>
      <c r="M80" t="s">
        <v>257</v>
      </c>
      <c r="N80" t="s">
        <v>308</v>
      </c>
      <c r="O80" t="s">
        <v>94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43.36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8</v>
      </c>
      <c r="BJ80">
        <v>1.3</v>
      </c>
      <c r="BK80">
        <v>8</v>
      </c>
      <c r="BL80">
        <v>132.81</v>
      </c>
      <c r="BM80">
        <v>19.920000000000002</v>
      </c>
      <c r="BN80">
        <v>152.72999999999999</v>
      </c>
      <c r="BO80">
        <v>152.72999999999999</v>
      </c>
      <c r="BQ80" t="s">
        <v>309</v>
      </c>
      <c r="BR80" t="s">
        <v>310</v>
      </c>
      <c r="BS80" s="3">
        <v>45159</v>
      </c>
      <c r="BT80" s="4">
        <v>0.45416666666666666</v>
      </c>
      <c r="BU80" t="s">
        <v>311</v>
      </c>
      <c r="BV80" t="s">
        <v>86</v>
      </c>
      <c r="BY80">
        <v>3200</v>
      </c>
      <c r="BZ80" t="s">
        <v>97</v>
      </c>
      <c r="CA80" t="s">
        <v>312</v>
      </c>
      <c r="CC80" t="s">
        <v>257</v>
      </c>
      <c r="CD80">
        <v>157</v>
      </c>
      <c r="CE80" t="s">
        <v>89</v>
      </c>
      <c r="CF80" s="3">
        <v>45159</v>
      </c>
      <c r="CI80">
        <v>1</v>
      </c>
      <c r="CJ80">
        <v>1</v>
      </c>
      <c r="CK80">
        <v>41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"009943624104"</f>
        <v>009943624104</v>
      </c>
      <c r="F81" s="3">
        <v>45156</v>
      </c>
      <c r="G81">
        <v>202405</v>
      </c>
      <c r="H81" t="s">
        <v>79</v>
      </c>
      <c r="I81" t="s">
        <v>80</v>
      </c>
      <c r="J81" t="s">
        <v>99</v>
      </c>
      <c r="K81" t="s">
        <v>78</v>
      </c>
      <c r="L81" t="s">
        <v>313</v>
      </c>
      <c r="M81" t="s">
        <v>314</v>
      </c>
      <c r="N81" t="s">
        <v>315</v>
      </c>
      <c r="O81" t="s">
        <v>103</v>
      </c>
      <c r="P81" t="str">
        <f>"N A                           "</f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147.16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2.4</v>
      </c>
      <c r="BJ81">
        <v>13.1</v>
      </c>
      <c r="BK81">
        <v>14</v>
      </c>
      <c r="BL81">
        <v>432.9</v>
      </c>
      <c r="BM81">
        <v>64.94</v>
      </c>
      <c r="BN81">
        <v>497.84</v>
      </c>
      <c r="BO81">
        <v>497.84</v>
      </c>
      <c r="BQ81" t="s">
        <v>316</v>
      </c>
      <c r="BR81" t="s">
        <v>186</v>
      </c>
      <c r="BS81" s="3">
        <v>45159</v>
      </c>
      <c r="BT81" s="4">
        <v>0.62777777777777777</v>
      </c>
      <c r="BU81" t="s">
        <v>317</v>
      </c>
      <c r="BV81" t="s">
        <v>86</v>
      </c>
      <c r="BY81">
        <v>65645.509999999995</v>
      </c>
      <c r="BZ81" t="s">
        <v>97</v>
      </c>
      <c r="CA81" t="s">
        <v>318</v>
      </c>
      <c r="CC81" t="s">
        <v>314</v>
      </c>
      <c r="CD81">
        <v>3201</v>
      </c>
      <c r="CE81" t="s">
        <v>89</v>
      </c>
      <c r="CF81" s="3">
        <v>45161</v>
      </c>
      <c r="CI81">
        <v>1</v>
      </c>
      <c r="CJ81">
        <v>1</v>
      </c>
      <c r="CK81">
        <v>31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"009943453144"</f>
        <v>009943453144</v>
      </c>
      <c r="F82" s="3">
        <v>45153</v>
      </c>
      <c r="G82">
        <v>202405</v>
      </c>
      <c r="H82" t="s">
        <v>221</v>
      </c>
      <c r="I82" t="s">
        <v>222</v>
      </c>
      <c r="J82" t="s">
        <v>223</v>
      </c>
      <c r="K82" t="s">
        <v>78</v>
      </c>
      <c r="L82" t="s">
        <v>79</v>
      </c>
      <c r="M82" t="s">
        <v>80</v>
      </c>
      <c r="N82" t="s">
        <v>77</v>
      </c>
      <c r="O82" t="s">
        <v>94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5.25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33.46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12.8</v>
      </c>
      <c r="BK82">
        <v>13</v>
      </c>
      <c r="BL82">
        <v>103.68</v>
      </c>
      <c r="BM82">
        <v>15.55</v>
      </c>
      <c r="BN82">
        <v>119.23</v>
      </c>
      <c r="BO82">
        <v>119.23</v>
      </c>
      <c r="BQ82" t="s">
        <v>202</v>
      </c>
      <c r="BR82" t="s">
        <v>216</v>
      </c>
      <c r="BS82" s="3">
        <v>45154</v>
      </c>
      <c r="BT82" s="4">
        <v>0.29236111111111113</v>
      </c>
      <c r="BU82" t="s">
        <v>85</v>
      </c>
      <c r="BV82" t="s">
        <v>86</v>
      </c>
      <c r="BY82">
        <v>64000</v>
      </c>
      <c r="BZ82" t="s">
        <v>238</v>
      </c>
      <c r="CA82" t="s">
        <v>88</v>
      </c>
      <c r="CC82" t="s">
        <v>80</v>
      </c>
      <c r="CD82">
        <v>2013</v>
      </c>
      <c r="CE82" t="s">
        <v>89</v>
      </c>
      <c r="CF82" s="3">
        <v>45154</v>
      </c>
      <c r="CI82">
        <v>1</v>
      </c>
      <c r="CJ82">
        <v>1</v>
      </c>
      <c r="CK82">
        <v>42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"009943081972"</f>
        <v>009943081972</v>
      </c>
      <c r="F83" s="3">
        <v>45160</v>
      </c>
      <c r="G83">
        <v>202405</v>
      </c>
      <c r="H83" t="s">
        <v>79</v>
      </c>
      <c r="I83" t="s">
        <v>80</v>
      </c>
      <c r="J83" t="s">
        <v>220</v>
      </c>
      <c r="K83" t="s">
        <v>78</v>
      </c>
      <c r="L83" t="s">
        <v>79</v>
      </c>
      <c r="M83" t="s">
        <v>80</v>
      </c>
      <c r="N83" t="s">
        <v>77</v>
      </c>
      <c r="O83" t="s">
        <v>94</v>
      </c>
      <c r="P83" t="str">
        <f>"..                            "</f>
        <v xml:space="preserve">..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33.46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103.68</v>
      </c>
      <c r="BM83">
        <v>15.55</v>
      </c>
      <c r="BN83">
        <v>119.23</v>
      </c>
      <c r="BO83">
        <v>119.23</v>
      </c>
      <c r="BQ83" t="s">
        <v>214</v>
      </c>
      <c r="BR83" t="s">
        <v>157</v>
      </c>
      <c r="BS83" s="3">
        <v>45161</v>
      </c>
      <c r="BT83" s="4">
        <v>0.2902777777777778</v>
      </c>
      <c r="BU83" t="s">
        <v>85</v>
      </c>
      <c r="BV83" t="s">
        <v>86</v>
      </c>
      <c r="BY83">
        <v>1200</v>
      </c>
      <c r="BZ83" t="s">
        <v>97</v>
      </c>
      <c r="CA83" t="s">
        <v>88</v>
      </c>
      <c r="CC83" t="s">
        <v>80</v>
      </c>
      <c r="CD83">
        <v>2013</v>
      </c>
      <c r="CE83" t="s">
        <v>89</v>
      </c>
      <c r="CF83" s="3">
        <v>45161</v>
      </c>
      <c r="CI83">
        <v>1</v>
      </c>
      <c r="CJ83">
        <v>1</v>
      </c>
      <c r="CK83">
        <v>42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"009944027561"</f>
        <v>009944027561</v>
      </c>
      <c r="F84" s="3">
        <v>45160</v>
      </c>
      <c r="G84">
        <v>202405</v>
      </c>
      <c r="H84" t="s">
        <v>217</v>
      </c>
      <c r="I84" t="s">
        <v>218</v>
      </c>
      <c r="J84" t="s">
        <v>215</v>
      </c>
      <c r="K84" t="s">
        <v>78</v>
      </c>
      <c r="L84" t="s">
        <v>79</v>
      </c>
      <c r="M84" t="s">
        <v>80</v>
      </c>
      <c r="N84" t="s">
        <v>77</v>
      </c>
      <c r="O84" t="s">
        <v>94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33.46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103.68</v>
      </c>
      <c r="BM84">
        <v>15.55</v>
      </c>
      <c r="BN84">
        <v>119.23</v>
      </c>
      <c r="BO84">
        <v>119.23</v>
      </c>
      <c r="BQ84" t="s">
        <v>156</v>
      </c>
      <c r="BR84" t="s">
        <v>104</v>
      </c>
      <c r="BS84" s="3">
        <v>45161</v>
      </c>
      <c r="BT84" s="4">
        <v>0.2902777777777778</v>
      </c>
      <c r="BU84" t="s">
        <v>158</v>
      </c>
      <c r="BV84" t="s">
        <v>86</v>
      </c>
      <c r="BY84">
        <v>1200</v>
      </c>
      <c r="BZ84" t="s">
        <v>97</v>
      </c>
      <c r="CA84" t="s">
        <v>88</v>
      </c>
      <c r="CC84" t="s">
        <v>80</v>
      </c>
      <c r="CD84">
        <v>2013</v>
      </c>
      <c r="CE84" t="s">
        <v>89</v>
      </c>
      <c r="CF84" s="3">
        <v>45161</v>
      </c>
      <c r="CI84">
        <v>1</v>
      </c>
      <c r="CJ84">
        <v>1</v>
      </c>
      <c r="CK84">
        <v>42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"009943624081"</f>
        <v>009943624081</v>
      </c>
      <c r="F85" s="3">
        <v>45160</v>
      </c>
      <c r="G85">
        <v>202405</v>
      </c>
      <c r="H85" t="s">
        <v>79</v>
      </c>
      <c r="I85" t="s">
        <v>80</v>
      </c>
      <c r="J85" t="s">
        <v>99</v>
      </c>
      <c r="K85" t="s">
        <v>78</v>
      </c>
      <c r="L85" t="s">
        <v>100</v>
      </c>
      <c r="M85" t="s">
        <v>101</v>
      </c>
      <c r="N85" t="s">
        <v>319</v>
      </c>
      <c r="O85" t="s">
        <v>103</v>
      </c>
      <c r="P85" t="str">
        <f t="shared" ref="P85:P92" si="1"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42.04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0.5</v>
      </c>
      <c r="BK85">
        <v>1</v>
      </c>
      <c r="BL85">
        <v>123.68</v>
      </c>
      <c r="BM85">
        <v>18.55</v>
      </c>
      <c r="BN85">
        <v>142.22999999999999</v>
      </c>
      <c r="BO85">
        <v>142.22999999999999</v>
      </c>
      <c r="BQ85" t="s">
        <v>320</v>
      </c>
      <c r="BR85" t="s">
        <v>186</v>
      </c>
      <c r="BS85" s="3">
        <v>45161</v>
      </c>
      <c r="BT85" s="4">
        <v>0.52916666666666667</v>
      </c>
      <c r="BU85" t="s">
        <v>321</v>
      </c>
      <c r="BV85" t="s">
        <v>86</v>
      </c>
      <c r="BY85">
        <v>2400</v>
      </c>
      <c r="BZ85" t="s">
        <v>97</v>
      </c>
      <c r="CA85" t="s">
        <v>322</v>
      </c>
      <c r="CC85" t="s">
        <v>101</v>
      </c>
      <c r="CD85">
        <v>7550</v>
      </c>
      <c r="CE85" t="s">
        <v>89</v>
      </c>
      <c r="CF85" s="3">
        <v>45162</v>
      </c>
      <c r="CI85">
        <v>1</v>
      </c>
      <c r="CJ85">
        <v>1</v>
      </c>
      <c r="CK85">
        <v>31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"009943624084"</f>
        <v>009943624084</v>
      </c>
      <c r="F86" s="3">
        <v>45160</v>
      </c>
      <c r="G86">
        <v>202405</v>
      </c>
      <c r="H86" t="s">
        <v>79</v>
      </c>
      <c r="I86" t="s">
        <v>80</v>
      </c>
      <c r="J86" t="s">
        <v>99</v>
      </c>
      <c r="K86" t="s">
        <v>78</v>
      </c>
      <c r="L86" t="s">
        <v>100</v>
      </c>
      <c r="M86" t="s">
        <v>101</v>
      </c>
      <c r="N86" t="s">
        <v>323</v>
      </c>
      <c r="O86" t="s">
        <v>103</v>
      </c>
      <c r="P86" t="str">
        <f t="shared" si="1"/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42.04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123.68</v>
      </c>
      <c r="BM86">
        <v>18.55</v>
      </c>
      <c r="BN86">
        <v>142.22999999999999</v>
      </c>
      <c r="BO86">
        <v>142.22999999999999</v>
      </c>
      <c r="BQ86" t="s">
        <v>324</v>
      </c>
      <c r="BR86" t="s">
        <v>186</v>
      </c>
      <c r="BS86" s="3">
        <v>45161</v>
      </c>
      <c r="BT86" s="4">
        <v>0.41597222222222219</v>
      </c>
      <c r="BU86" t="s">
        <v>325</v>
      </c>
      <c r="BV86" t="s">
        <v>86</v>
      </c>
      <c r="BY86">
        <v>1200</v>
      </c>
      <c r="BZ86" t="s">
        <v>97</v>
      </c>
      <c r="CA86" t="s">
        <v>167</v>
      </c>
      <c r="CC86" t="s">
        <v>101</v>
      </c>
      <c r="CD86">
        <v>7700</v>
      </c>
      <c r="CE86" t="s">
        <v>89</v>
      </c>
      <c r="CF86" s="3">
        <v>45162</v>
      </c>
      <c r="CI86">
        <v>1</v>
      </c>
      <c r="CJ86">
        <v>1</v>
      </c>
      <c r="CK86">
        <v>31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"009943624082"</f>
        <v>009943624082</v>
      </c>
      <c r="F87" s="3">
        <v>45160</v>
      </c>
      <c r="G87">
        <v>202405</v>
      </c>
      <c r="H87" t="s">
        <v>79</v>
      </c>
      <c r="I87" t="s">
        <v>80</v>
      </c>
      <c r="J87" t="s">
        <v>99</v>
      </c>
      <c r="K87" t="s">
        <v>78</v>
      </c>
      <c r="L87" t="s">
        <v>100</v>
      </c>
      <c r="M87" t="s">
        <v>101</v>
      </c>
      <c r="N87" t="s">
        <v>326</v>
      </c>
      <c r="O87" t="s">
        <v>103</v>
      </c>
      <c r="P87" t="str">
        <f t="shared" si="1"/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42.04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123.68</v>
      </c>
      <c r="BM87">
        <v>18.55</v>
      </c>
      <c r="BN87">
        <v>142.22999999999999</v>
      </c>
      <c r="BO87">
        <v>142.22999999999999</v>
      </c>
      <c r="BQ87" t="s">
        <v>327</v>
      </c>
      <c r="BR87" t="s">
        <v>210</v>
      </c>
      <c r="BS87" s="3">
        <v>45161</v>
      </c>
      <c r="BT87" s="4">
        <v>0.43263888888888885</v>
      </c>
      <c r="BU87" t="s">
        <v>328</v>
      </c>
      <c r="BV87" t="s">
        <v>86</v>
      </c>
      <c r="BY87">
        <v>1200</v>
      </c>
      <c r="BZ87" t="s">
        <v>97</v>
      </c>
      <c r="CA87" t="s">
        <v>173</v>
      </c>
      <c r="CC87" t="s">
        <v>101</v>
      </c>
      <c r="CD87">
        <v>7441</v>
      </c>
      <c r="CE87" t="s">
        <v>89</v>
      </c>
      <c r="CF87" s="3">
        <v>45162</v>
      </c>
      <c r="CI87">
        <v>1</v>
      </c>
      <c r="CJ87">
        <v>1</v>
      </c>
      <c r="CK87">
        <v>31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"009943453143"</f>
        <v>009943453143</v>
      </c>
      <c r="F88" s="3">
        <v>45160</v>
      </c>
      <c r="G88">
        <v>202405</v>
      </c>
      <c r="H88" t="s">
        <v>221</v>
      </c>
      <c r="I88" t="s">
        <v>222</v>
      </c>
      <c r="J88" t="s">
        <v>223</v>
      </c>
      <c r="K88" t="s">
        <v>78</v>
      </c>
      <c r="L88" t="s">
        <v>79</v>
      </c>
      <c r="M88" t="s">
        <v>80</v>
      </c>
      <c r="N88" t="s">
        <v>77</v>
      </c>
      <c r="O88" t="s">
        <v>82</v>
      </c>
      <c r="P88" t="str">
        <f t="shared" si="1"/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17.52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51.53</v>
      </c>
      <c r="BM88">
        <v>7.73</v>
      </c>
      <c r="BN88">
        <v>59.26</v>
      </c>
      <c r="BO88">
        <v>59.26</v>
      </c>
      <c r="BQ88" t="s">
        <v>202</v>
      </c>
      <c r="BR88" t="s">
        <v>216</v>
      </c>
      <c r="BS88" s="3">
        <v>45161</v>
      </c>
      <c r="BT88" s="4">
        <v>0.2902777777777778</v>
      </c>
      <c r="BU88" t="s">
        <v>85</v>
      </c>
      <c r="BV88" t="s">
        <v>86</v>
      </c>
      <c r="BY88">
        <v>1200</v>
      </c>
      <c r="BZ88" t="s">
        <v>87</v>
      </c>
      <c r="CA88" t="s">
        <v>88</v>
      </c>
      <c r="CC88" t="s">
        <v>80</v>
      </c>
      <c r="CD88">
        <v>2013</v>
      </c>
      <c r="CE88" t="s">
        <v>89</v>
      </c>
      <c r="CF88" s="3">
        <v>45161</v>
      </c>
      <c r="CI88">
        <v>1</v>
      </c>
      <c r="CJ88">
        <v>1</v>
      </c>
      <c r="CK88">
        <v>22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"009943624100"</f>
        <v>009943624100</v>
      </c>
      <c r="F89" s="3">
        <v>45160</v>
      </c>
      <c r="G89">
        <v>202405</v>
      </c>
      <c r="H89" t="s">
        <v>79</v>
      </c>
      <c r="I89" t="s">
        <v>80</v>
      </c>
      <c r="J89" t="s">
        <v>99</v>
      </c>
      <c r="K89" t="s">
        <v>78</v>
      </c>
      <c r="L89" t="s">
        <v>100</v>
      </c>
      <c r="M89" t="s">
        <v>101</v>
      </c>
      <c r="N89" t="s">
        <v>77</v>
      </c>
      <c r="O89" t="s">
        <v>103</v>
      </c>
      <c r="P89" t="str">
        <f t="shared" si="1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42.04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123.68</v>
      </c>
      <c r="BM89">
        <v>18.55</v>
      </c>
      <c r="BN89">
        <v>142.22999999999999</v>
      </c>
      <c r="BO89">
        <v>142.22999999999999</v>
      </c>
      <c r="BQ89" t="s">
        <v>329</v>
      </c>
      <c r="BR89" t="s">
        <v>262</v>
      </c>
      <c r="BS89" s="3">
        <v>45161</v>
      </c>
      <c r="BT89" s="4">
        <v>0.34375</v>
      </c>
      <c r="BU89" t="s">
        <v>266</v>
      </c>
      <c r="BV89" t="s">
        <v>86</v>
      </c>
      <c r="BY89">
        <v>1200</v>
      </c>
      <c r="BZ89" t="s">
        <v>97</v>
      </c>
      <c r="CA89" t="s">
        <v>267</v>
      </c>
      <c r="CC89" t="s">
        <v>101</v>
      </c>
      <c r="CD89">
        <v>7441</v>
      </c>
      <c r="CE89" t="s">
        <v>89</v>
      </c>
      <c r="CF89" s="3">
        <v>45162</v>
      </c>
      <c r="CI89">
        <v>1</v>
      </c>
      <c r="CJ89">
        <v>1</v>
      </c>
      <c r="CK89">
        <v>31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"009943624085"</f>
        <v>009943624085</v>
      </c>
      <c r="F90" s="3">
        <v>45160</v>
      </c>
      <c r="G90">
        <v>202405</v>
      </c>
      <c r="H90" t="s">
        <v>79</v>
      </c>
      <c r="I90" t="s">
        <v>80</v>
      </c>
      <c r="J90" t="s">
        <v>99</v>
      </c>
      <c r="K90" t="s">
        <v>78</v>
      </c>
      <c r="L90" t="s">
        <v>75</v>
      </c>
      <c r="M90" t="s">
        <v>76</v>
      </c>
      <c r="N90" t="s">
        <v>77</v>
      </c>
      <c r="O90" t="s">
        <v>103</v>
      </c>
      <c r="P90" t="str">
        <f t="shared" si="1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73.58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2.4</v>
      </c>
      <c r="BJ90">
        <v>6.3</v>
      </c>
      <c r="BK90">
        <v>7</v>
      </c>
      <c r="BL90">
        <v>216.45</v>
      </c>
      <c r="BM90">
        <v>32.47</v>
      </c>
      <c r="BN90">
        <v>248.92</v>
      </c>
      <c r="BO90">
        <v>248.92</v>
      </c>
      <c r="BQ90" t="s">
        <v>330</v>
      </c>
      <c r="BR90" t="s">
        <v>186</v>
      </c>
      <c r="BS90" s="3">
        <v>45161</v>
      </c>
      <c r="BT90" s="4">
        <v>0.41319444444444442</v>
      </c>
      <c r="BU90" t="s">
        <v>331</v>
      </c>
      <c r="BV90" t="s">
        <v>86</v>
      </c>
      <c r="BY90">
        <v>31440.2</v>
      </c>
      <c r="BZ90" t="s">
        <v>97</v>
      </c>
      <c r="CA90" t="s">
        <v>264</v>
      </c>
      <c r="CC90" t="s">
        <v>76</v>
      </c>
      <c r="CD90">
        <v>3630</v>
      </c>
      <c r="CE90" t="s">
        <v>89</v>
      </c>
      <c r="CF90" s="3">
        <v>45162</v>
      </c>
      <c r="CI90">
        <v>1</v>
      </c>
      <c r="CJ90">
        <v>1</v>
      </c>
      <c r="CK90">
        <v>31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"009943624083"</f>
        <v>009943624083</v>
      </c>
      <c r="F91" s="3">
        <v>45160</v>
      </c>
      <c r="G91">
        <v>202405</v>
      </c>
      <c r="H91" t="s">
        <v>79</v>
      </c>
      <c r="I91" t="s">
        <v>80</v>
      </c>
      <c r="J91" t="s">
        <v>99</v>
      </c>
      <c r="K91" t="s">
        <v>78</v>
      </c>
      <c r="L91" t="s">
        <v>147</v>
      </c>
      <c r="M91" t="s">
        <v>148</v>
      </c>
      <c r="N91" t="s">
        <v>332</v>
      </c>
      <c r="O91" t="s">
        <v>103</v>
      </c>
      <c r="P91" t="str">
        <f t="shared" si="1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27.36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2.6</v>
      </c>
      <c r="BJ91">
        <v>12.1</v>
      </c>
      <c r="BK91">
        <v>13</v>
      </c>
      <c r="BL91">
        <v>80.48</v>
      </c>
      <c r="BM91">
        <v>12.07</v>
      </c>
      <c r="BN91">
        <v>92.55</v>
      </c>
      <c r="BO91">
        <v>92.55</v>
      </c>
      <c r="BQ91" t="s">
        <v>333</v>
      </c>
      <c r="BR91" t="s">
        <v>186</v>
      </c>
      <c r="BS91" s="3">
        <v>45161</v>
      </c>
      <c r="BT91" s="4">
        <v>0.49583333333333335</v>
      </c>
      <c r="BU91" t="s">
        <v>334</v>
      </c>
      <c r="BV91" t="s">
        <v>86</v>
      </c>
      <c r="BY91">
        <v>60720</v>
      </c>
      <c r="BZ91" t="s">
        <v>97</v>
      </c>
      <c r="CA91" t="s">
        <v>335</v>
      </c>
      <c r="CC91" t="s">
        <v>148</v>
      </c>
      <c r="CD91">
        <v>1600</v>
      </c>
      <c r="CE91" t="s">
        <v>89</v>
      </c>
      <c r="CF91" s="3">
        <v>45161</v>
      </c>
      <c r="CI91">
        <v>1</v>
      </c>
      <c r="CJ91">
        <v>1</v>
      </c>
      <c r="CK91">
        <v>32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"009943624088"</f>
        <v>009943624088</v>
      </c>
      <c r="F92" s="3">
        <v>45160</v>
      </c>
      <c r="G92">
        <v>202405</v>
      </c>
      <c r="H92" t="s">
        <v>79</v>
      </c>
      <c r="I92" t="s">
        <v>80</v>
      </c>
      <c r="J92" t="s">
        <v>99</v>
      </c>
      <c r="K92" t="s">
        <v>78</v>
      </c>
      <c r="L92" t="s">
        <v>100</v>
      </c>
      <c r="M92" t="s">
        <v>101</v>
      </c>
      <c r="N92" t="s">
        <v>336</v>
      </c>
      <c r="O92" t="s">
        <v>94</v>
      </c>
      <c r="P92" t="str">
        <f t="shared" si="1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5.25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43.36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2.6</v>
      </c>
      <c r="BJ92">
        <v>2.2000000000000002</v>
      </c>
      <c r="BK92">
        <v>3</v>
      </c>
      <c r="BL92">
        <v>132.81</v>
      </c>
      <c r="BM92">
        <v>19.920000000000002</v>
      </c>
      <c r="BN92">
        <v>152.72999999999999</v>
      </c>
      <c r="BO92">
        <v>152.72999999999999</v>
      </c>
      <c r="BQ92" t="s">
        <v>337</v>
      </c>
      <c r="BR92" t="s">
        <v>186</v>
      </c>
      <c r="BS92" s="3">
        <v>45166</v>
      </c>
      <c r="BT92" s="4">
        <v>0.41666666666666669</v>
      </c>
      <c r="BU92" t="s">
        <v>338</v>
      </c>
      <c r="BV92" t="s">
        <v>90</v>
      </c>
      <c r="BW92" t="s">
        <v>339</v>
      </c>
      <c r="BX92" t="s">
        <v>340</v>
      </c>
      <c r="BY92">
        <v>10775.43</v>
      </c>
      <c r="BZ92" t="s">
        <v>97</v>
      </c>
      <c r="CA92" t="s">
        <v>341</v>
      </c>
      <c r="CC92" t="s">
        <v>101</v>
      </c>
      <c r="CD92">
        <v>7504</v>
      </c>
      <c r="CE92" t="s">
        <v>89</v>
      </c>
      <c r="CF92" s="3">
        <v>45167</v>
      </c>
      <c r="CI92">
        <v>3</v>
      </c>
      <c r="CJ92">
        <v>4</v>
      </c>
      <c r="CK92">
        <v>41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"009942877301"</f>
        <v>009942877301</v>
      </c>
      <c r="F93" s="3">
        <v>45160</v>
      </c>
      <c r="G93">
        <v>202405</v>
      </c>
      <c r="H93" t="s">
        <v>153</v>
      </c>
      <c r="I93" t="s">
        <v>154</v>
      </c>
      <c r="J93" t="s">
        <v>155</v>
      </c>
      <c r="K93" t="s">
        <v>78</v>
      </c>
      <c r="L93" t="s">
        <v>79</v>
      </c>
      <c r="M93" t="s">
        <v>80</v>
      </c>
      <c r="N93" t="s">
        <v>77</v>
      </c>
      <c r="O93" t="s">
        <v>94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5.25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43.36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132.81</v>
      </c>
      <c r="BM93">
        <v>19.920000000000002</v>
      </c>
      <c r="BN93">
        <v>152.72999999999999</v>
      </c>
      <c r="BO93">
        <v>152.72999999999999</v>
      </c>
      <c r="BQ93" t="s">
        <v>202</v>
      </c>
      <c r="BR93" t="s">
        <v>157</v>
      </c>
      <c r="BS93" s="3">
        <v>45161</v>
      </c>
      <c r="BT93" s="4">
        <v>0.2902777777777778</v>
      </c>
      <c r="BU93" t="s">
        <v>85</v>
      </c>
      <c r="BV93" t="s">
        <v>86</v>
      </c>
      <c r="BY93">
        <v>1200</v>
      </c>
      <c r="BZ93" t="s">
        <v>97</v>
      </c>
      <c r="CA93" t="s">
        <v>88</v>
      </c>
      <c r="CC93" t="s">
        <v>80</v>
      </c>
      <c r="CD93">
        <v>2013</v>
      </c>
      <c r="CE93" t="s">
        <v>89</v>
      </c>
      <c r="CF93" s="3">
        <v>45161</v>
      </c>
      <c r="CI93">
        <v>1</v>
      </c>
      <c r="CJ93">
        <v>1</v>
      </c>
      <c r="CK93">
        <v>41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"009943654568"</f>
        <v>009943654568</v>
      </c>
      <c r="F94" s="3">
        <v>45160</v>
      </c>
      <c r="G94">
        <v>202405</v>
      </c>
      <c r="H94" t="s">
        <v>75</v>
      </c>
      <c r="I94" t="s">
        <v>76</v>
      </c>
      <c r="J94" t="s">
        <v>161</v>
      </c>
      <c r="K94" t="s">
        <v>78</v>
      </c>
      <c r="L94" t="s">
        <v>79</v>
      </c>
      <c r="M94" t="s">
        <v>80</v>
      </c>
      <c r="N94" t="s">
        <v>304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28.03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2.4</v>
      </c>
      <c r="BK94">
        <v>2.5</v>
      </c>
      <c r="BL94">
        <v>82.45</v>
      </c>
      <c r="BM94">
        <v>12.37</v>
      </c>
      <c r="BN94">
        <v>94.82</v>
      </c>
      <c r="BO94">
        <v>94.82</v>
      </c>
      <c r="BR94" t="s">
        <v>157</v>
      </c>
      <c r="BS94" s="3">
        <v>45161</v>
      </c>
      <c r="BT94" s="4">
        <v>0.2902777777777778</v>
      </c>
      <c r="BU94" t="s">
        <v>158</v>
      </c>
      <c r="BV94" t="s">
        <v>86</v>
      </c>
      <c r="BY94">
        <v>12000</v>
      </c>
      <c r="BZ94" t="s">
        <v>87</v>
      </c>
      <c r="CA94" t="s">
        <v>88</v>
      </c>
      <c r="CC94" t="s">
        <v>80</v>
      </c>
      <c r="CD94">
        <v>2190</v>
      </c>
      <c r="CE94" t="s">
        <v>89</v>
      </c>
      <c r="CF94" s="3">
        <v>45161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"009943481909"</f>
        <v>009943481909</v>
      </c>
      <c r="F95" s="3">
        <v>45160</v>
      </c>
      <c r="G95">
        <v>202405</v>
      </c>
      <c r="H95" t="s">
        <v>75</v>
      </c>
      <c r="I95" t="s">
        <v>76</v>
      </c>
      <c r="J95" t="s">
        <v>77</v>
      </c>
      <c r="K95" t="s">
        <v>78</v>
      </c>
      <c r="L95" t="s">
        <v>100</v>
      </c>
      <c r="M95" t="s">
        <v>101</v>
      </c>
      <c r="N95" t="s">
        <v>342</v>
      </c>
      <c r="O95" t="s">
        <v>94</v>
      </c>
      <c r="P95" t="str">
        <f>"PATSY                         "</f>
        <v xml:space="preserve">PATSY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43.36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</v>
      </c>
      <c r="BJ95">
        <v>9.3000000000000007</v>
      </c>
      <c r="BK95">
        <v>10</v>
      </c>
      <c r="BL95">
        <v>132.81</v>
      </c>
      <c r="BM95">
        <v>19.920000000000002</v>
      </c>
      <c r="BN95">
        <v>152.72999999999999</v>
      </c>
      <c r="BO95">
        <v>152.72999999999999</v>
      </c>
      <c r="BQ95" t="s">
        <v>343</v>
      </c>
      <c r="BR95" t="s">
        <v>165</v>
      </c>
      <c r="BS95" s="3">
        <v>45162</v>
      </c>
      <c r="BT95" s="4">
        <v>0.53819444444444442</v>
      </c>
      <c r="BU95" t="s">
        <v>344</v>
      </c>
      <c r="BV95" t="s">
        <v>86</v>
      </c>
      <c r="BY95">
        <v>46620</v>
      </c>
      <c r="BZ95" t="s">
        <v>97</v>
      </c>
      <c r="CA95" t="s">
        <v>345</v>
      </c>
      <c r="CC95" t="s">
        <v>101</v>
      </c>
      <c r="CD95">
        <v>8000</v>
      </c>
      <c r="CE95" t="s">
        <v>89</v>
      </c>
      <c r="CF95" s="3">
        <v>45163</v>
      </c>
      <c r="CI95">
        <v>3</v>
      </c>
      <c r="CJ95">
        <v>2</v>
      </c>
      <c r="CK95">
        <v>41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"009941520383"</f>
        <v>009941520383</v>
      </c>
      <c r="F96" s="3">
        <v>45160</v>
      </c>
      <c r="G96">
        <v>202405</v>
      </c>
      <c r="H96" t="s">
        <v>75</v>
      </c>
      <c r="I96" t="s">
        <v>76</v>
      </c>
      <c r="J96" t="s">
        <v>77</v>
      </c>
      <c r="K96" t="s">
        <v>78</v>
      </c>
      <c r="L96" t="s">
        <v>79</v>
      </c>
      <c r="M96" t="s">
        <v>80</v>
      </c>
      <c r="N96" t="s">
        <v>162</v>
      </c>
      <c r="O96" t="s">
        <v>94</v>
      </c>
      <c r="P96" t="str">
        <f>"PATSY                         "</f>
        <v xml:space="preserve">PATSY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46.94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3</v>
      </c>
      <c r="BI96">
        <v>7</v>
      </c>
      <c r="BJ96">
        <v>16.100000000000001</v>
      </c>
      <c r="BK96">
        <v>17</v>
      </c>
      <c r="BL96">
        <v>143.33000000000001</v>
      </c>
      <c r="BM96">
        <v>21.5</v>
      </c>
      <c r="BN96">
        <v>164.83</v>
      </c>
      <c r="BO96">
        <v>164.83</v>
      </c>
      <c r="BQ96" t="s">
        <v>346</v>
      </c>
      <c r="BR96" t="s">
        <v>165</v>
      </c>
      <c r="BS96" s="3">
        <v>45161</v>
      </c>
      <c r="BT96" s="4">
        <v>0.2902777777777778</v>
      </c>
      <c r="BU96" t="s">
        <v>158</v>
      </c>
      <c r="BV96" t="s">
        <v>86</v>
      </c>
      <c r="BY96">
        <v>80670</v>
      </c>
      <c r="BZ96" t="s">
        <v>97</v>
      </c>
      <c r="CA96" t="s">
        <v>88</v>
      </c>
      <c r="CC96" t="s">
        <v>80</v>
      </c>
      <c r="CD96">
        <v>2013</v>
      </c>
      <c r="CE96" t="s">
        <v>89</v>
      </c>
      <c r="CF96" s="3">
        <v>45161</v>
      </c>
      <c r="CI96">
        <v>1</v>
      </c>
      <c r="CJ96">
        <v>1</v>
      </c>
      <c r="CK96">
        <v>41</v>
      </c>
      <c r="CL96" t="s">
        <v>90</v>
      </c>
    </row>
    <row r="97" spans="1:90" x14ac:dyDescent="0.3">
      <c r="A97" t="s">
        <v>252</v>
      </c>
      <c r="B97" t="s">
        <v>73</v>
      </c>
      <c r="C97" t="s">
        <v>74</v>
      </c>
      <c r="E97" t="str">
        <f>"009942997807"</f>
        <v>009942997807</v>
      </c>
      <c r="F97" s="3">
        <v>45160</v>
      </c>
      <c r="G97">
        <v>202405</v>
      </c>
      <c r="H97" t="s">
        <v>92</v>
      </c>
      <c r="I97" t="s">
        <v>93</v>
      </c>
      <c r="J97" t="s">
        <v>240</v>
      </c>
      <c r="K97" t="s">
        <v>78</v>
      </c>
      <c r="L97" t="s">
        <v>138</v>
      </c>
      <c r="M97" t="s">
        <v>139</v>
      </c>
      <c r="N97" t="s">
        <v>91</v>
      </c>
      <c r="O97" t="s">
        <v>94</v>
      </c>
      <c r="P97" t="str">
        <f>"FELICIA                       "</f>
        <v xml:space="preserve">FELICIA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43.36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132.81</v>
      </c>
      <c r="BM97">
        <v>19.920000000000002</v>
      </c>
      <c r="BN97">
        <v>152.72999999999999</v>
      </c>
      <c r="BO97">
        <v>152.72999999999999</v>
      </c>
      <c r="BQ97" t="s">
        <v>347</v>
      </c>
      <c r="BR97" t="s">
        <v>243</v>
      </c>
      <c r="BS97" s="3">
        <v>45162</v>
      </c>
      <c r="BT97" s="4">
        <v>0.43055555555555558</v>
      </c>
      <c r="BU97" t="s">
        <v>348</v>
      </c>
      <c r="BV97" t="s">
        <v>90</v>
      </c>
      <c r="BW97" t="s">
        <v>339</v>
      </c>
      <c r="BX97" t="s">
        <v>349</v>
      </c>
      <c r="BY97">
        <v>1200</v>
      </c>
      <c r="BZ97" t="s">
        <v>97</v>
      </c>
      <c r="CC97" t="s">
        <v>139</v>
      </c>
      <c r="CD97">
        <v>1460</v>
      </c>
      <c r="CE97" t="s">
        <v>89</v>
      </c>
      <c r="CF97" s="3">
        <v>45162</v>
      </c>
      <c r="CI97">
        <v>1</v>
      </c>
      <c r="CJ97">
        <v>2</v>
      </c>
      <c r="CK97">
        <v>41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"009943056436"</f>
        <v>009943056436</v>
      </c>
      <c r="F98" s="3">
        <v>45160</v>
      </c>
      <c r="G98">
        <v>202405</v>
      </c>
      <c r="H98" t="s">
        <v>138</v>
      </c>
      <c r="I98" t="s">
        <v>139</v>
      </c>
      <c r="J98" t="s">
        <v>213</v>
      </c>
      <c r="K98" t="s">
        <v>78</v>
      </c>
      <c r="L98" t="s">
        <v>79</v>
      </c>
      <c r="M98" t="s">
        <v>80</v>
      </c>
      <c r="N98" t="s">
        <v>77</v>
      </c>
      <c r="O98" t="s">
        <v>82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17.52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51.53</v>
      </c>
      <c r="BM98">
        <v>7.73</v>
      </c>
      <c r="BN98">
        <v>59.26</v>
      </c>
      <c r="BO98">
        <v>59.26</v>
      </c>
      <c r="BQ98" t="s">
        <v>214</v>
      </c>
      <c r="BR98" t="s">
        <v>157</v>
      </c>
      <c r="BS98" s="3">
        <v>45161</v>
      </c>
      <c r="BT98" s="4">
        <v>0.2902777777777778</v>
      </c>
      <c r="BU98" t="s">
        <v>85</v>
      </c>
      <c r="BV98" t="s">
        <v>86</v>
      </c>
      <c r="BY98">
        <v>1200</v>
      </c>
      <c r="BZ98" t="s">
        <v>87</v>
      </c>
      <c r="CA98" t="s">
        <v>88</v>
      </c>
      <c r="CC98" t="s">
        <v>80</v>
      </c>
      <c r="CD98">
        <v>2013</v>
      </c>
      <c r="CE98" t="s">
        <v>89</v>
      </c>
      <c r="CF98" s="3">
        <v>45161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"R009943624094"</f>
        <v>R009943624094</v>
      </c>
      <c r="F99" s="3">
        <v>45160</v>
      </c>
      <c r="G99">
        <v>202405</v>
      </c>
      <c r="H99" t="s">
        <v>100</v>
      </c>
      <c r="I99" t="s">
        <v>101</v>
      </c>
      <c r="J99" t="s">
        <v>350</v>
      </c>
      <c r="K99" t="s">
        <v>78</v>
      </c>
      <c r="L99" t="s">
        <v>100</v>
      </c>
      <c r="M99" t="s">
        <v>101</v>
      </c>
      <c r="N99" t="s">
        <v>351</v>
      </c>
      <c r="O99" t="s">
        <v>94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33.46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103.68</v>
      </c>
      <c r="BM99">
        <v>15.55</v>
      </c>
      <c r="BN99">
        <v>119.23</v>
      </c>
      <c r="BO99">
        <v>119.23</v>
      </c>
      <c r="BQ99" t="s">
        <v>352</v>
      </c>
      <c r="BR99" t="s">
        <v>352</v>
      </c>
      <c r="BS99" s="3">
        <v>45161</v>
      </c>
      <c r="BT99" s="4">
        <v>0.41666666666666669</v>
      </c>
      <c r="BU99" t="s">
        <v>353</v>
      </c>
      <c r="BV99" t="s">
        <v>86</v>
      </c>
      <c r="BY99">
        <v>1200</v>
      </c>
      <c r="CC99" t="s">
        <v>101</v>
      </c>
      <c r="CD99">
        <v>7700</v>
      </c>
      <c r="CE99" t="s">
        <v>89</v>
      </c>
      <c r="CF99" s="3">
        <v>45162</v>
      </c>
      <c r="CI99">
        <v>1</v>
      </c>
      <c r="CJ99">
        <v>1</v>
      </c>
      <c r="CK99">
        <v>42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"009942997809"</f>
        <v>009942997809</v>
      </c>
      <c r="F100" s="3">
        <v>45160</v>
      </c>
      <c r="G100">
        <v>202405</v>
      </c>
      <c r="H100" t="s">
        <v>92</v>
      </c>
      <c r="I100" t="s">
        <v>93</v>
      </c>
      <c r="J100" t="s">
        <v>240</v>
      </c>
      <c r="K100" t="s">
        <v>78</v>
      </c>
      <c r="L100" t="s">
        <v>79</v>
      </c>
      <c r="M100" t="s">
        <v>80</v>
      </c>
      <c r="N100" t="s">
        <v>77</v>
      </c>
      <c r="O100" t="s">
        <v>94</v>
      </c>
      <c r="P100" t="str">
        <f>"FELICIA                       "</f>
        <v xml:space="preserve">FELICIA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5.25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43.36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132.81</v>
      </c>
      <c r="BM100">
        <v>19.920000000000002</v>
      </c>
      <c r="BN100">
        <v>152.72999999999999</v>
      </c>
      <c r="BO100">
        <v>152.72999999999999</v>
      </c>
      <c r="BQ100" t="s">
        <v>186</v>
      </c>
      <c r="BR100" t="s">
        <v>243</v>
      </c>
      <c r="BS100" s="3">
        <v>45161</v>
      </c>
      <c r="BT100" s="4">
        <v>0.2902777777777778</v>
      </c>
      <c r="BU100" t="s">
        <v>158</v>
      </c>
      <c r="BV100" t="s">
        <v>86</v>
      </c>
      <c r="BY100">
        <v>1200</v>
      </c>
      <c r="BZ100" t="s">
        <v>97</v>
      </c>
      <c r="CA100" t="s">
        <v>88</v>
      </c>
      <c r="CC100" t="s">
        <v>80</v>
      </c>
      <c r="CD100">
        <v>2013</v>
      </c>
      <c r="CE100" t="s">
        <v>89</v>
      </c>
      <c r="CF100" s="3">
        <v>45161</v>
      </c>
      <c r="CI100">
        <v>1</v>
      </c>
      <c r="CJ100">
        <v>1</v>
      </c>
      <c r="CK100">
        <v>41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"009941869289"</f>
        <v>009941869289</v>
      </c>
      <c r="F101" s="3">
        <v>45160</v>
      </c>
      <c r="G101">
        <v>202405</v>
      </c>
      <c r="H101" t="s">
        <v>75</v>
      </c>
      <c r="I101" t="s">
        <v>76</v>
      </c>
      <c r="J101" t="s">
        <v>234</v>
      </c>
      <c r="K101" t="s">
        <v>78</v>
      </c>
      <c r="L101" t="s">
        <v>79</v>
      </c>
      <c r="M101" t="s">
        <v>80</v>
      </c>
      <c r="N101" t="s">
        <v>77</v>
      </c>
      <c r="O101" t="s">
        <v>94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5.25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43.36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132.81</v>
      </c>
      <c r="BM101">
        <v>19.920000000000002</v>
      </c>
      <c r="BN101">
        <v>152.72999999999999</v>
      </c>
      <c r="BO101">
        <v>152.72999999999999</v>
      </c>
      <c r="BS101" s="3">
        <v>45161</v>
      </c>
      <c r="BT101" s="4">
        <v>0.2902777777777778</v>
      </c>
      <c r="BU101" t="s">
        <v>85</v>
      </c>
      <c r="BV101" t="s">
        <v>86</v>
      </c>
      <c r="BY101">
        <v>1200</v>
      </c>
      <c r="BZ101" t="s">
        <v>97</v>
      </c>
      <c r="CA101" t="s">
        <v>88</v>
      </c>
      <c r="CC101" t="s">
        <v>80</v>
      </c>
      <c r="CD101">
        <v>2190</v>
      </c>
      <c r="CE101" t="s">
        <v>89</v>
      </c>
      <c r="CF101" s="3">
        <v>45161</v>
      </c>
      <c r="CI101">
        <v>1</v>
      </c>
      <c r="CJ101">
        <v>1</v>
      </c>
      <c r="CK101">
        <v>41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"009943759900"</f>
        <v>009943759900</v>
      </c>
      <c r="F102" s="3">
        <v>45160</v>
      </c>
      <c r="G102">
        <v>202405</v>
      </c>
      <c r="H102" t="s">
        <v>79</v>
      </c>
      <c r="I102" t="s">
        <v>80</v>
      </c>
      <c r="J102" t="s">
        <v>354</v>
      </c>
      <c r="K102" t="s">
        <v>78</v>
      </c>
      <c r="L102" t="s">
        <v>79</v>
      </c>
      <c r="M102" t="s">
        <v>80</v>
      </c>
      <c r="N102" t="s">
        <v>77</v>
      </c>
      <c r="O102" t="s">
        <v>82</v>
      </c>
      <c r="P102" t="str">
        <f>"..                            "</f>
        <v xml:space="preserve">..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17.52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51.53</v>
      </c>
      <c r="BM102">
        <v>7.73</v>
      </c>
      <c r="BN102">
        <v>59.26</v>
      </c>
      <c r="BO102">
        <v>59.26</v>
      </c>
      <c r="BQ102" t="s">
        <v>79</v>
      </c>
      <c r="BR102" t="s">
        <v>157</v>
      </c>
      <c r="BS102" s="3">
        <v>45161</v>
      </c>
      <c r="BT102" s="4">
        <v>0.2902777777777778</v>
      </c>
      <c r="BU102" t="s">
        <v>158</v>
      </c>
      <c r="BV102" t="s">
        <v>86</v>
      </c>
      <c r="BY102">
        <v>1200</v>
      </c>
      <c r="BZ102" t="s">
        <v>87</v>
      </c>
      <c r="CA102" t="s">
        <v>88</v>
      </c>
      <c r="CC102" t="s">
        <v>80</v>
      </c>
      <c r="CD102">
        <v>2013</v>
      </c>
      <c r="CE102" t="s">
        <v>89</v>
      </c>
      <c r="CF102" s="3">
        <v>45161</v>
      </c>
      <c r="CI102">
        <v>1</v>
      </c>
      <c r="CJ102">
        <v>1</v>
      </c>
      <c r="CK102">
        <v>22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"009943896041"</f>
        <v>009943896041</v>
      </c>
      <c r="F103" s="3">
        <v>45161</v>
      </c>
      <c r="G103">
        <v>202405</v>
      </c>
      <c r="H103" t="s">
        <v>226</v>
      </c>
      <c r="I103" t="s">
        <v>227</v>
      </c>
      <c r="J103" t="s">
        <v>278</v>
      </c>
      <c r="K103" t="s">
        <v>78</v>
      </c>
      <c r="L103" t="s">
        <v>79</v>
      </c>
      <c r="M103" t="s">
        <v>80</v>
      </c>
      <c r="N103" t="s">
        <v>77</v>
      </c>
      <c r="O103" t="s">
        <v>94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47.89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146.13</v>
      </c>
      <c r="BM103">
        <v>21.92</v>
      </c>
      <c r="BN103">
        <v>168.05</v>
      </c>
      <c r="BO103">
        <v>168.05</v>
      </c>
      <c r="BQ103" t="s">
        <v>202</v>
      </c>
      <c r="BR103" t="s">
        <v>216</v>
      </c>
      <c r="BS103" s="3">
        <v>45162</v>
      </c>
      <c r="BT103" s="4">
        <v>0.28888888888888892</v>
      </c>
      <c r="BU103" t="s">
        <v>355</v>
      </c>
      <c r="BV103" t="s">
        <v>86</v>
      </c>
      <c r="BY103">
        <v>1200</v>
      </c>
      <c r="BZ103" t="s">
        <v>97</v>
      </c>
      <c r="CA103" t="s">
        <v>356</v>
      </c>
      <c r="CC103" t="s">
        <v>80</v>
      </c>
      <c r="CD103">
        <v>2013</v>
      </c>
      <c r="CE103" t="s">
        <v>89</v>
      </c>
      <c r="CF103" s="3">
        <v>45162</v>
      </c>
      <c r="CI103">
        <v>1</v>
      </c>
      <c r="CJ103">
        <v>1</v>
      </c>
      <c r="CK103">
        <v>44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"009942116044"</f>
        <v>009942116044</v>
      </c>
      <c r="F104" s="3">
        <v>45161</v>
      </c>
      <c r="G104">
        <v>202405</v>
      </c>
      <c r="H104" t="s">
        <v>100</v>
      </c>
      <c r="I104" t="s">
        <v>101</v>
      </c>
      <c r="J104" t="s">
        <v>161</v>
      </c>
      <c r="K104" t="s">
        <v>78</v>
      </c>
      <c r="L104" t="s">
        <v>79</v>
      </c>
      <c r="M104" t="s">
        <v>80</v>
      </c>
      <c r="N104" t="s">
        <v>357</v>
      </c>
      <c r="O104" t="s">
        <v>94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43.36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1.9</v>
      </c>
      <c r="BK104">
        <v>2</v>
      </c>
      <c r="BL104">
        <v>132.81</v>
      </c>
      <c r="BM104">
        <v>19.920000000000002</v>
      </c>
      <c r="BN104">
        <v>152.72999999999999</v>
      </c>
      <c r="BO104">
        <v>152.72999999999999</v>
      </c>
      <c r="BR104" t="s">
        <v>205</v>
      </c>
      <c r="BS104" s="3">
        <v>45162</v>
      </c>
      <c r="BT104" s="4">
        <v>0.28611111111111115</v>
      </c>
      <c r="BU104" t="s">
        <v>355</v>
      </c>
      <c r="BV104" t="s">
        <v>86</v>
      </c>
      <c r="BY104">
        <v>9570.2999999999993</v>
      </c>
      <c r="BZ104" t="s">
        <v>97</v>
      </c>
      <c r="CA104" t="s">
        <v>356</v>
      </c>
      <c r="CC104" t="s">
        <v>80</v>
      </c>
      <c r="CD104">
        <v>2013</v>
      </c>
      <c r="CE104" t="s">
        <v>89</v>
      </c>
      <c r="CF104" s="3">
        <v>45162</v>
      </c>
      <c r="CI104">
        <v>3</v>
      </c>
      <c r="CJ104">
        <v>1</v>
      </c>
      <c r="CK104">
        <v>41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"009943624076"</f>
        <v>009943624076</v>
      </c>
      <c r="F105" s="3">
        <v>45161</v>
      </c>
      <c r="G105">
        <v>202405</v>
      </c>
      <c r="H105" t="s">
        <v>79</v>
      </c>
      <c r="I105" t="s">
        <v>80</v>
      </c>
      <c r="J105" t="s">
        <v>99</v>
      </c>
      <c r="K105" t="s">
        <v>78</v>
      </c>
      <c r="L105" t="s">
        <v>100</v>
      </c>
      <c r="M105" t="s">
        <v>101</v>
      </c>
      <c r="N105" t="s">
        <v>358</v>
      </c>
      <c r="O105" t="s">
        <v>103</v>
      </c>
      <c r="P105" t="str">
        <f t="shared" ref="P105:P110" si="2"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52.56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0.8</v>
      </c>
      <c r="BJ105">
        <v>4.5999999999999996</v>
      </c>
      <c r="BK105">
        <v>5</v>
      </c>
      <c r="BL105">
        <v>154.61000000000001</v>
      </c>
      <c r="BM105">
        <v>23.19</v>
      </c>
      <c r="BN105">
        <v>177.8</v>
      </c>
      <c r="BO105">
        <v>177.8</v>
      </c>
      <c r="BQ105" t="s">
        <v>359</v>
      </c>
      <c r="BR105" t="s">
        <v>186</v>
      </c>
      <c r="BS105" s="3">
        <v>45162</v>
      </c>
      <c r="BT105" s="4">
        <v>0.41180555555555554</v>
      </c>
      <c r="BU105" t="s">
        <v>360</v>
      </c>
      <c r="BV105" t="s">
        <v>86</v>
      </c>
      <c r="BY105">
        <v>23017.5</v>
      </c>
      <c r="BZ105" t="s">
        <v>97</v>
      </c>
      <c r="CA105" t="s">
        <v>345</v>
      </c>
      <c r="CC105" t="s">
        <v>101</v>
      </c>
      <c r="CD105">
        <v>7405</v>
      </c>
      <c r="CE105" t="s">
        <v>89</v>
      </c>
      <c r="CF105" s="3">
        <v>45163</v>
      </c>
      <c r="CI105">
        <v>1</v>
      </c>
      <c r="CJ105">
        <v>1</v>
      </c>
      <c r="CK105">
        <v>31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"009943624079"</f>
        <v>009943624079</v>
      </c>
      <c r="F106" s="3">
        <v>45161</v>
      </c>
      <c r="G106">
        <v>202405</v>
      </c>
      <c r="H106" t="s">
        <v>79</v>
      </c>
      <c r="I106" t="s">
        <v>80</v>
      </c>
      <c r="J106" t="s">
        <v>99</v>
      </c>
      <c r="K106" t="s">
        <v>78</v>
      </c>
      <c r="L106" t="s">
        <v>159</v>
      </c>
      <c r="M106" t="s">
        <v>160</v>
      </c>
      <c r="N106" t="s">
        <v>361</v>
      </c>
      <c r="O106" t="s">
        <v>103</v>
      </c>
      <c r="P106" t="str">
        <f t="shared" si="2"/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100.38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2.1</v>
      </c>
      <c r="BJ106">
        <v>8.8000000000000007</v>
      </c>
      <c r="BK106">
        <v>9</v>
      </c>
      <c r="BL106">
        <v>295.29000000000002</v>
      </c>
      <c r="BM106">
        <v>44.29</v>
      </c>
      <c r="BN106">
        <v>339.58</v>
      </c>
      <c r="BO106">
        <v>339.58</v>
      </c>
      <c r="BQ106" t="s">
        <v>104</v>
      </c>
      <c r="BR106" t="s">
        <v>186</v>
      </c>
      <c r="BS106" s="3">
        <v>45162</v>
      </c>
      <c r="BT106" s="4">
        <v>0.41805555555555557</v>
      </c>
      <c r="BU106" t="s">
        <v>362</v>
      </c>
      <c r="BV106" t="s">
        <v>86</v>
      </c>
      <c r="BY106">
        <v>44012.43</v>
      </c>
      <c r="BZ106" t="s">
        <v>97</v>
      </c>
      <c r="CA106" t="s">
        <v>363</v>
      </c>
      <c r="CC106" t="s">
        <v>160</v>
      </c>
      <c r="CD106">
        <v>4399</v>
      </c>
      <c r="CE106" t="s">
        <v>89</v>
      </c>
      <c r="CF106" s="3">
        <v>45163</v>
      </c>
      <c r="CI106">
        <v>1</v>
      </c>
      <c r="CJ106">
        <v>1</v>
      </c>
      <c r="CK106">
        <v>33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"009943624074"</f>
        <v>009943624074</v>
      </c>
      <c r="F107" s="3">
        <v>45161</v>
      </c>
      <c r="G107">
        <v>202405</v>
      </c>
      <c r="H107" t="s">
        <v>79</v>
      </c>
      <c r="I107" t="s">
        <v>80</v>
      </c>
      <c r="J107" t="s">
        <v>99</v>
      </c>
      <c r="K107" t="s">
        <v>78</v>
      </c>
      <c r="L107" t="s">
        <v>364</v>
      </c>
      <c r="M107" t="s">
        <v>365</v>
      </c>
      <c r="N107" t="s">
        <v>366</v>
      </c>
      <c r="O107" t="s">
        <v>103</v>
      </c>
      <c r="P107" t="str">
        <f t="shared" si="2"/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54.83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0.9</v>
      </c>
      <c r="BJ107">
        <v>4.4000000000000004</v>
      </c>
      <c r="BK107">
        <v>5</v>
      </c>
      <c r="BL107">
        <v>161.30000000000001</v>
      </c>
      <c r="BM107">
        <v>24.2</v>
      </c>
      <c r="BN107">
        <v>185.5</v>
      </c>
      <c r="BO107">
        <v>185.5</v>
      </c>
      <c r="BQ107" t="s">
        <v>367</v>
      </c>
      <c r="BR107" t="s">
        <v>186</v>
      </c>
      <c r="BS107" s="3">
        <v>45163</v>
      </c>
      <c r="BT107" s="4">
        <v>0.67222222222222217</v>
      </c>
      <c r="BU107" t="s">
        <v>368</v>
      </c>
      <c r="BV107" t="s">
        <v>86</v>
      </c>
      <c r="BY107">
        <v>22193.33</v>
      </c>
      <c r="BZ107" t="s">
        <v>369</v>
      </c>
      <c r="CA107" t="s">
        <v>370</v>
      </c>
      <c r="CC107" t="s">
        <v>365</v>
      </c>
      <c r="CD107">
        <v>8752</v>
      </c>
      <c r="CE107" t="s">
        <v>89</v>
      </c>
      <c r="CF107" s="3">
        <v>45166</v>
      </c>
      <c r="CI107">
        <v>5</v>
      </c>
      <c r="CJ107">
        <v>2</v>
      </c>
      <c r="CK107">
        <v>33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"009943624097"</f>
        <v>009943624097</v>
      </c>
      <c r="F108" s="3">
        <v>45161</v>
      </c>
      <c r="G108">
        <v>202405</v>
      </c>
      <c r="H108" t="s">
        <v>79</v>
      </c>
      <c r="I108" t="s">
        <v>80</v>
      </c>
      <c r="J108" t="s">
        <v>99</v>
      </c>
      <c r="K108" t="s">
        <v>78</v>
      </c>
      <c r="L108" t="s">
        <v>75</v>
      </c>
      <c r="M108" t="s">
        <v>76</v>
      </c>
      <c r="N108" t="s">
        <v>371</v>
      </c>
      <c r="O108" t="s">
        <v>103</v>
      </c>
      <c r="P108" t="str">
        <f t="shared" si="2"/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105.11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1.6</v>
      </c>
      <c r="BJ108">
        <v>9.1</v>
      </c>
      <c r="BK108">
        <v>10</v>
      </c>
      <c r="BL108">
        <v>309.20999999999998</v>
      </c>
      <c r="BM108">
        <v>46.38</v>
      </c>
      <c r="BN108">
        <v>355.59</v>
      </c>
      <c r="BO108">
        <v>355.59</v>
      </c>
      <c r="BQ108" t="s">
        <v>104</v>
      </c>
      <c r="BR108" t="s">
        <v>186</v>
      </c>
      <c r="BS108" s="3">
        <v>45162</v>
      </c>
      <c r="BT108" s="4">
        <v>0.40416666666666662</v>
      </c>
      <c r="BU108" t="s">
        <v>372</v>
      </c>
      <c r="BV108" t="s">
        <v>86</v>
      </c>
      <c r="BY108">
        <v>45639.75</v>
      </c>
      <c r="BZ108" t="s">
        <v>97</v>
      </c>
      <c r="CA108" t="s">
        <v>373</v>
      </c>
      <c r="CC108" t="s">
        <v>76</v>
      </c>
      <c r="CD108">
        <v>4051</v>
      </c>
      <c r="CE108" t="s">
        <v>89</v>
      </c>
      <c r="CF108" s="3">
        <v>45163</v>
      </c>
      <c r="CI108">
        <v>1</v>
      </c>
      <c r="CJ108">
        <v>1</v>
      </c>
      <c r="CK108">
        <v>31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"009943624078"</f>
        <v>009943624078</v>
      </c>
      <c r="F109" s="3">
        <v>45161</v>
      </c>
      <c r="G109">
        <v>202405</v>
      </c>
      <c r="H109" t="s">
        <v>79</v>
      </c>
      <c r="I109" t="s">
        <v>80</v>
      </c>
      <c r="J109" t="s">
        <v>99</v>
      </c>
      <c r="K109" t="s">
        <v>78</v>
      </c>
      <c r="L109" t="s">
        <v>174</v>
      </c>
      <c r="M109" t="s">
        <v>175</v>
      </c>
      <c r="N109" t="s">
        <v>374</v>
      </c>
      <c r="O109" t="s">
        <v>82</v>
      </c>
      <c r="P109" t="str">
        <f t="shared" si="2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28.03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2.1</v>
      </c>
      <c r="BK109">
        <v>2.5</v>
      </c>
      <c r="BL109">
        <v>82.45</v>
      </c>
      <c r="BM109">
        <v>12.37</v>
      </c>
      <c r="BN109">
        <v>94.82</v>
      </c>
      <c r="BO109">
        <v>94.82</v>
      </c>
      <c r="BQ109" t="s">
        <v>104</v>
      </c>
      <c r="BR109" t="s">
        <v>186</v>
      </c>
      <c r="BS109" s="3">
        <v>45162</v>
      </c>
      <c r="BT109" s="4">
        <v>0.38541666666666669</v>
      </c>
      <c r="BU109" t="s">
        <v>375</v>
      </c>
      <c r="BV109" t="s">
        <v>86</v>
      </c>
      <c r="BY109">
        <v>10331.879999999999</v>
      </c>
      <c r="BZ109" t="s">
        <v>87</v>
      </c>
      <c r="CA109" t="s">
        <v>376</v>
      </c>
      <c r="CC109" t="s">
        <v>175</v>
      </c>
      <c r="CD109">
        <v>1</v>
      </c>
      <c r="CE109" t="s">
        <v>89</v>
      </c>
      <c r="CF109" s="3">
        <v>45162</v>
      </c>
      <c r="CI109">
        <v>1</v>
      </c>
      <c r="CJ109">
        <v>1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"009943624098"</f>
        <v>009943624098</v>
      </c>
      <c r="F110" s="3">
        <v>45161</v>
      </c>
      <c r="G110">
        <v>202405</v>
      </c>
      <c r="H110" t="s">
        <v>79</v>
      </c>
      <c r="I110" t="s">
        <v>80</v>
      </c>
      <c r="J110" t="s">
        <v>99</v>
      </c>
      <c r="K110" t="s">
        <v>78</v>
      </c>
      <c r="L110" t="s">
        <v>313</v>
      </c>
      <c r="M110" t="s">
        <v>314</v>
      </c>
      <c r="N110" t="s">
        <v>377</v>
      </c>
      <c r="O110" t="s">
        <v>103</v>
      </c>
      <c r="P110" t="str">
        <f t="shared" si="2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52.56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1.2</v>
      </c>
      <c r="BJ110">
        <v>4.4000000000000004</v>
      </c>
      <c r="BK110">
        <v>5</v>
      </c>
      <c r="BL110">
        <v>154.61000000000001</v>
      </c>
      <c r="BM110">
        <v>23.19</v>
      </c>
      <c r="BN110">
        <v>177.8</v>
      </c>
      <c r="BO110">
        <v>177.8</v>
      </c>
      <c r="BQ110" t="s">
        <v>104</v>
      </c>
      <c r="BR110" t="s">
        <v>186</v>
      </c>
      <c r="BS110" s="3">
        <v>45162</v>
      </c>
      <c r="BT110" s="4">
        <v>0.48125000000000001</v>
      </c>
      <c r="BU110" t="s">
        <v>378</v>
      </c>
      <c r="BV110" t="s">
        <v>86</v>
      </c>
      <c r="BY110">
        <v>22197.24</v>
      </c>
      <c r="BZ110" t="s">
        <v>97</v>
      </c>
      <c r="CA110" t="s">
        <v>318</v>
      </c>
      <c r="CC110" t="s">
        <v>314</v>
      </c>
      <c r="CD110">
        <v>3200</v>
      </c>
      <c r="CE110" t="s">
        <v>89</v>
      </c>
      <c r="CF110" s="3">
        <v>45163</v>
      </c>
      <c r="CI110">
        <v>1</v>
      </c>
      <c r="CJ110">
        <v>1</v>
      </c>
      <c r="CK110">
        <v>31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"009943913620"</f>
        <v>009943913620</v>
      </c>
      <c r="F111" s="3">
        <v>45161</v>
      </c>
      <c r="G111">
        <v>202405</v>
      </c>
      <c r="H111" t="s">
        <v>79</v>
      </c>
      <c r="I111" t="s">
        <v>80</v>
      </c>
      <c r="J111" t="s">
        <v>161</v>
      </c>
      <c r="K111" t="s">
        <v>78</v>
      </c>
      <c r="L111" t="s">
        <v>79</v>
      </c>
      <c r="M111" t="s">
        <v>80</v>
      </c>
      <c r="N111" t="s">
        <v>77</v>
      </c>
      <c r="O111" t="s">
        <v>82</v>
      </c>
      <c r="P111" t="str">
        <f>"..                            "</f>
        <v xml:space="preserve">..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17.52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51.53</v>
      </c>
      <c r="BM111">
        <v>7.73</v>
      </c>
      <c r="BN111">
        <v>59.26</v>
      </c>
      <c r="BO111">
        <v>59.26</v>
      </c>
      <c r="BR111" t="s">
        <v>216</v>
      </c>
      <c r="BS111" s="3">
        <v>45162</v>
      </c>
      <c r="BT111" s="4">
        <v>0.28750000000000003</v>
      </c>
      <c r="BU111" t="s">
        <v>355</v>
      </c>
      <c r="BV111" t="s">
        <v>86</v>
      </c>
      <c r="BY111">
        <v>1200</v>
      </c>
      <c r="BZ111" t="s">
        <v>87</v>
      </c>
      <c r="CA111" t="s">
        <v>356</v>
      </c>
      <c r="CC111" t="s">
        <v>80</v>
      </c>
      <c r="CD111">
        <v>2013</v>
      </c>
      <c r="CE111" t="s">
        <v>89</v>
      </c>
      <c r="CF111" s="3">
        <v>45162</v>
      </c>
      <c r="CI111">
        <v>1</v>
      </c>
      <c r="CJ111">
        <v>1</v>
      </c>
      <c r="CK111">
        <v>22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"009942840094"</f>
        <v>009942840094</v>
      </c>
      <c r="F112" s="3">
        <v>45161</v>
      </c>
      <c r="G112">
        <v>202405</v>
      </c>
      <c r="H112" t="s">
        <v>199</v>
      </c>
      <c r="I112" t="s">
        <v>200</v>
      </c>
      <c r="J112" t="s">
        <v>201</v>
      </c>
      <c r="K112" t="s">
        <v>78</v>
      </c>
      <c r="L112" t="s">
        <v>79</v>
      </c>
      <c r="M112" t="s">
        <v>80</v>
      </c>
      <c r="N112" t="s">
        <v>77</v>
      </c>
      <c r="O112" t="s">
        <v>82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17.52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51.53</v>
      </c>
      <c r="BM112">
        <v>7.73</v>
      </c>
      <c r="BN112">
        <v>59.26</v>
      </c>
      <c r="BO112">
        <v>59.26</v>
      </c>
      <c r="BQ112" t="s">
        <v>202</v>
      </c>
      <c r="BR112" t="s">
        <v>203</v>
      </c>
      <c r="BS112" s="3">
        <v>45162</v>
      </c>
      <c r="BT112" s="4">
        <v>0.28819444444444448</v>
      </c>
      <c r="BU112" t="s">
        <v>355</v>
      </c>
      <c r="BV112" t="s">
        <v>86</v>
      </c>
      <c r="BY112">
        <v>1200</v>
      </c>
      <c r="BZ112" t="s">
        <v>87</v>
      </c>
      <c r="CA112" t="s">
        <v>356</v>
      </c>
      <c r="CC112" t="s">
        <v>80</v>
      </c>
      <c r="CD112">
        <v>2013</v>
      </c>
      <c r="CE112" t="s">
        <v>89</v>
      </c>
      <c r="CF112" s="3">
        <v>45162</v>
      </c>
      <c r="CI112">
        <v>1</v>
      </c>
      <c r="CJ112">
        <v>1</v>
      </c>
      <c r="CK112">
        <v>22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"009944068381"</f>
        <v>009944068381</v>
      </c>
      <c r="F113" s="3">
        <v>45161</v>
      </c>
      <c r="G113">
        <v>202405</v>
      </c>
      <c r="H113" t="s">
        <v>79</v>
      </c>
      <c r="I113" t="s">
        <v>80</v>
      </c>
      <c r="J113" t="s">
        <v>161</v>
      </c>
      <c r="K113" t="s">
        <v>78</v>
      </c>
      <c r="L113" t="s">
        <v>79</v>
      </c>
      <c r="M113" t="s">
        <v>80</v>
      </c>
      <c r="N113" t="s">
        <v>77</v>
      </c>
      <c r="O113" t="s">
        <v>94</v>
      </c>
      <c r="P113" t="str">
        <f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33.46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103.68</v>
      </c>
      <c r="BM113">
        <v>15.55</v>
      </c>
      <c r="BN113">
        <v>119.23</v>
      </c>
      <c r="BO113">
        <v>119.23</v>
      </c>
      <c r="BQ113" t="s">
        <v>104</v>
      </c>
      <c r="BR113" t="s">
        <v>157</v>
      </c>
      <c r="BS113" s="3">
        <v>45162</v>
      </c>
      <c r="BT113" s="4">
        <v>0.28611111111111115</v>
      </c>
      <c r="BU113" t="s">
        <v>355</v>
      </c>
      <c r="BV113" t="s">
        <v>86</v>
      </c>
      <c r="BY113">
        <v>1200</v>
      </c>
      <c r="BZ113" t="s">
        <v>97</v>
      </c>
      <c r="CA113" t="s">
        <v>356</v>
      </c>
      <c r="CC113" t="s">
        <v>80</v>
      </c>
      <c r="CD113">
        <v>2013</v>
      </c>
      <c r="CE113" t="s">
        <v>89</v>
      </c>
      <c r="CF113" s="3">
        <v>45162</v>
      </c>
      <c r="CI113">
        <v>1</v>
      </c>
      <c r="CJ113">
        <v>1</v>
      </c>
      <c r="CK113">
        <v>42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"009942953534"</f>
        <v>009942953534</v>
      </c>
      <c r="F114" s="3">
        <v>45161</v>
      </c>
      <c r="G114">
        <v>202405</v>
      </c>
      <c r="H114" t="s">
        <v>195</v>
      </c>
      <c r="I114" t="s">
        <v>196</v>
      </c>
      <c r="J114" t="s">
        <v>197</v>
      </c>
      <c r="K114" t="s">
        <v>78</v>
      </c>
      <c r="L114" t="s">
        <v>79</v>
      </c>
      <c r="M114" t="s">
        <v>80</v>
      </c>
      <c r="N114" t="s">
        <v>77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22.42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65.959999999999994</v>
      </c>
      <c r="BM114">
        <v>9.89</v>
      </c>
      <c r="BN114">
        <v>75.849999999999994</v>
      </c>
      <c r="BO114">
        <v>75.849999999999994</v>
      </c>
      <c r="BQ114" t="s">
        <v>156</v>
      </c>
      <c r="BR114" t="s">
        <v>198</v>
      </c>
      <c r="BS114" s="3">
        <v>45162</v>
      </c>
      <c r="BT114" s="4">
        <v>0.28680555555555554</v>
      </c>
      <c r="BU114" t="s">
        <v>355</v>
      </c>
      <c r="BV114" t="s">
        <v>86</v>
      </c>
      <c r="BY114">
        <v>1200</v>
      </c>
      <c r="BZ114" t="s">
        <v>87</v>
      </c>
      <c r="CA114" t="s">
        <v>356</v>
      </c>
      <c r="CC114" t="s">
        <v>80</v>
      </c>
      <c r="CD114">
        <v>2013</v>
      </c>
      <c r="CE114" t="s">
        <v>89</v>
      </c>
      <c r="CF114" s="3">
        <v>45162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"009943909847"</f>
        <v>009943909847</v>
      </c>
      <c r="F115" s="3">
        <v>45161</v>
      </c>
      <c r="G115">
        <v>202405</v>
      </c>
      <c r="H115" t="s">
        <v>174</v>
      </c>
      <c r="I115" t="s">
        <v>175</v>
      </c>
      <c r="J115" t="s">
        <v>379</v>
      </c>
      <c r="K115" t="s">
        <v>78</v>
      </c>
      <c r="L115" t="s">
        <v>79</v>
      </c>
      <c r="M115" t="s">
        <v>80</v>
      </c>
      <c r="N115" t="s">
        <v>77</v>
      </c>
      <c r="O115" t="s">
        <v>82</v>
      </c>
      <c r="P115" t="str">
        <f>".                             "</f>
        <v xml:space="preserve">.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22.42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65.959999999999994</v>
      </c>
      <c r="BM115">
        <v>9.89</v>
      </c>
      <c r="BN115">
        <v>75.849999999999994</v>
      </c>
      <c r="BO115">
        <v>75.849999999999994</v>
      </c>
      <c r="BQ115" t="s">
        <v>380</v>
      </c>
      <c r="BR115" t="s">
        <v>192</v>
      </c>
      <c r="BS115" s="3">
        <v>45162</v>
      </c>
      <c r="BT115" s="4">
        <v>0.28750000000000003</v>
      </c>
      <c r="BU115" t="s">
        <v>355</v>
      </c>
      <c r="BV115" t="s">
        <v>86</v>
      </c>
      <c r="BY115">
        <v>1200</v>
      </c>
      <c r="BZ115" t="s">
        <v>87</v>
      </c>
      <c r="CA115" t="s">
        <v>356</v>
      </c>
      <c r="CC115" t="s">
        <v>80</v>
      </c>
      <c r="CD115">
        <v>2016</v>
      </c>
      <c r="CE115" t="s">
        <v>89</v>
      </c>
      <c r="CF115" s="3">
        <v>45162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"009943909848"</f>
        <v>009943909848</v>
      </c>
      <c r="F116" s="3">
        <v>45161</v>
      </c>
      <c r="G116">
        <v>202405</v>
      </c>
      <c r="H116" t="s">
        <v>174</v>
      </c>
      <c r="I116" t="s">
        <v>175</v>
      </c>
      <c r="J116" t="s">
        <v>190</v>
      </c>
      <c r="K116" t="s">
        <v>78</v>
      </c>
      <c r="L116" t="s">
        <v>79</v>
      </c>
      <c r="M116" t="s">
        <v>80</v>
      </c>
      <c r="N116" t="s">
        <v>77</v>
      </c>
      <c r="O116" t="s">
        <v>82</v>
      </c>
      <c r="P116" t="str">
        <f>"NOREF                         "</f>
        <v xml:space="preserve">NOREF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22.42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65.959999999999994</v>
      </c>
      <c r="BM116">
        <v>9.89</v>
      </c>
      <c r="BN116">
        <v>75.849999999999994</v>
      </c>
      <c r="BO116">
        <v>75.849999999999994</v>
      </c>
      <c r="BQ116" t="s">
        <v>192</v>
      </c>
      <c r="BR116" t="s">
        <v>192</v>
      </c>
      <c r="BS116" s="3">
        <v>45162</v>
      </c>
      <c r="BT116" s="4">
        <v>0.28888888888888892</v>
      </c>
      <c r="BU116" t="s">
        <v>355</v>
      </c>
      <c r="BV116" t="s">
        <v>86</v>
      </c>
      <c r="BY116">
        <v>1200</v>
      </c>
      <c r="BZ116" t="s">
        <v>87</v>
      </c>
      <c r="CA116" t="s">
        <v>356</v>
      </c>
      <c r="CC116" t="s">
        <v>80</v>
      </c>
      <c r="CD116">
        <v>2016</v>
      </c>
      <c r="CE116" t="s">
        <v>89</v>
      </c>
      <c r="CF116" s="3">
        <v>45162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"009942384949"</f>
        <v>009942384949</v>
      </c>
      <c r="F117" s="3">
        <v>45162</v>
      </c>
      <c r="G117">
        <v>202405</v>
      </c>
      <c r="H117" t="s">
        <v>100</v>
      </c>
      <c r="I117" t="s">
        <v>101</v>
      </c>
      <c r="J117" t="s">
        <v>161</v>
      </c>
      <c r="K117" t="s">
        <v>78</v>
      </c>
      <c r="L117" t="s">
        <v>79</v>
      </c>
      <c r="M117" t="s">
        <v>80</v>
      </c>
      <c r="N117" t="s">
        <v>77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22.42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1.4</v>
      </c>
      <c r="BK117">
        <v>1.5</v>
      </c>
      <c r="BL117">
        <v>65.959999999999994</v>
      </c>
      <c r="BM117">
        <v>9.89</v>
      </c>
      <c r="BN117">
        <v>75.849999999999994</v>
      </c>
      <c r="BO117">
        <v>75.849999999999994</v>
      </c>
      <c r="BQ117" t="s">
        <v>202</v>
      </c>
      <c r="BR117" t="s">
        <v>381</v>
      </c>
      <c r="BS117" s="3">
        <v>45163</v>
      </c>
      <c r="BT117" s="4">
        <v>0.2902777777777778</v>
      </c>
      <c r="BU117" t="s">
        <v>158</v>
      </c>
      <c r="BV117" t="s">
        <v>86</v>
      </c>
      <c r="BY117">
        <v>7151.04</v>
      </c>
      <c r="BZ117" t="s">
        <v>87</v>
      </c>
      <c r="CA117" t="s">
        <v>88</v>
      </c>
      <c r="CC117" t="s">
        <v>80</v>
      </c>
      <c r="CD117">
        <v>2016</v>
      </c>
      <c r="CE117" t="s">
        <v>89</v>
      </c>
      <c r="CF117" s="3">
        <v>45163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"009943624107"</f>
        <v>009943624107</v>
      </c>
      <c r="F118" s="3">
        <v>45162</v>
      </c>
      <c r="G118">
        <v>202405</v>
      </c>
      <c r="H118" t="s">
        <v>79</v>
      </c>
      <c r="I118" t="s">
        <v>80</v>
      </c>
      <c r="J118" t="s">
        <v>99</v>
      </c>
      <c r="K118" t="s">
        <v>78</v>
      </c>
      <c r="L118" t="s">
        <v>100</v>
      </c>
      <c r="M118" t="s">
        <v>101</v>
      </c>
      <c r="N118" t="s">
        <v>382</v>
      </c>
      <c r="O118" t="s">
        <v>103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42.04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123.68</v>
      </c>
      <c r="BM118">
        <v>18.55</v>
      </c>
      <c r="BN118">
        <v>142.22999999999999</v>
      </c>
      <c r="BO118">
        <v>142.22999999999999</v>
      </c>
      <c r="BQ118" t="s">
        <v>104</v>
      </c>
      <c r="BR118" t="s">
        <v>186</v>
      </c>
      <c r="BS118" s="3">
        <v>45163</v>
      </c>
      <c r="BT118" s="4">
        <v>0.50694444444444442</v>
      </c>
      <c r="BU118" t="s">
        <v>383</v>
      </c>
      <c r="BV118" t="s">
        <v>86</v>
      </c>
      <c r="BY118">
        <v>1200</v>
      </c>
      <c r="BZ118" t="s">
        <v>97</v>
      </c>
      <c r="CA118" t="s">
        <v>384</v>
      </c>
      <c r="CC118" t="s">
        <v>101</v>
      </c>
      <c r="CD118">
        <v>7405</v>
      </c>
      <c r="CE118" t="s">
        <v>89</v>
      </c>
      <c r="CF118" s="3">
        <v>45166</v>
      </c>
      <c r="CI118">
        <v>1</v>
      </c>
      <c r="CJ118">
        <v>1</v>
      </c>
      <c r="CK118">
        <v>31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"009943624071"</f>
        <v>009943624071</v>
      </c>
      <c r="F119" s="3">
        <v>45162</v>
      </c>
      <c r="G119">
        <v>202405</v>
      </c>
      <c r="H119" t="s">
        <v>79</v>
      </c>
      <c r="I119" t="s">
        <v>80</v>
      </c>
      <c r="J119" t="s">
        <v>99</v>
      </c>
      <c r="K119" t="s">
        <v>78</v>
      </c>
      <c r="L119" t="s">
        <v>100</v>
      </c>
      <c r="M119" t="s">
        <v>101</v>
      </c>
      <c r="N119" t="s">
        <v>385</v>
      </c>
      <c r="O119" t="s">
        <v>103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42.04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2.2000000000000002</v>
      </c>
      <c r="BK119">
        <v>3</v>
      </c>
      <c r="BL119">
        <v>123.68</v>
      </c>
      <c r="BM119">
        <v>18.55</v>
      </c>
      <c r="BN119">
        <v>142.22999999999999</v>
      </c>
      <c r="BO119">
        <v>142.22999999999999</v>
      </c>
      <c r="BQ119" t="s">
        <v>104</v>
      </c>
      <c r="BR119" t="s">
        <v>186</v>
      </c>
      <c r="BS119" s="3">
        <v>45163</v>
      </c>
      <c r="BT119" s="4">
        <v>0.7104166666666667</v>
      </c>
      <c r="BU119" t="s">
        <v>386</v>
      </c>
      <c r="BV119" t="s">
        <v>86</v>
      </c>
      <c r="BY119">
        <v>10853.7</v>
      </c>
      <c r="BZ119" t="s">
        <v>97</v>
      </c>
      <c r="CA119" t="s">
        <v>387</v>
      </c>
      <c r="CC119" t="s">
        <v>101</v>
      </c>
      <c r="CD119">
        <v>7441</v>
      </c>
      <c r="CE119" t="s">
        <v>89</v>
      </c>
      <c r="CF119" s="3">
        <v>45166</v>
      </c>
      <c r="CI119">
        <v>1</v>
      </c>
      <c r="CJ119">
        <v>1</v>
      </c>
      <c r="CK119">
        <v>31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"009943624072"</f>
        <v>009943624072</v>
      </c>
      <c r="F120" s="3">
        <v>45162</v>
      </c>
      <c r="G120">
        <v>202405</v>
      </c>
      <c r="H120" t="s">
        <v>79</v>
      </c>
      <c r="I120" t="s">
        <v>80</v>
      </c>
      <c r="J120" t="s">
        <v>99</v>
      </c>
      <c r="K120" t="s">
        <v>78</v>
      </c>
      <c r="L120" t="s">
        <v>79</v>
      </c>
      <c r="M120" t="s">
        <v>80</v>
      </c>
      <c r="N120" t="s">
        <v>388</v>
      </c>
      <c r="O120" t="s">
        <v>103</v>
      </c>
      <c r="P120" t="str">
        <f>"N A                           "</f>
        <v xml:space="preserve">N A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17.52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0.6</v>
      </c>
      <c r="BJ120">
        <v>2.1</v>
      </c>
      <c r="BK120">
        <v>3</v>
      </c>
      <c r="BL120">
        <v>51.54</v>
      </c>
      <c r="BM120">
        <v>7.73</v>
      </c>
      <c r="BN120">
        <v>59.27</v>
      </c>
      <c r="BO120">
        <v>59.27</v>
      </c>
      <c r="BQ120" t="s">
        <v>104</v>
      </c>
      <c r="BR120" t="s">
        <v>186</v>
      </c>
      <c r="BS120" s="3">
        <v>45163</v>
      </c>
      <c r="BT120" s="4">
        <v>0.4777777777777778</v>
      </c>
      <c r="BU120" t="s">
        <v>389</v>
      </c>
      <c r="BV120" t="s">
        <v>86</v>
      </c>
      <c r="BY120">
        <v>10510.5</v>
      </c>
      <c r="BZ120" t="s">
        <v>97</v>
      </c>
      <c r="CA120" t="s">
        <v>390</v>
      </c>
      <c r="CC120" t="s">
        <v>80</v>
      </c>
      <c r="CD120">
        <v>2008</v>
      </c>
      <c r="CE120" t="s">
        <v>89</v>
      </c>
      <c r="CF120" s="3">
        <v>45163</v>
      </c>
      <c r="CI120">
        <v>1</v>
      </c>
      <c r="CJ120">
        <v>1</v>
      </c>
      <c r="CK120">
        <v>32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"009943624116"</f>
        <v>009943624116</v>
      </c>
      <c r="F121" s="3">
        <v>45162</v>
      </c>
      <c r="G121">
        <v>202405</v>
      </c>
      <c r="H121" t="s">
        <v>79</v>
      </c>
      <c r="I121" t="s">
        <v>80</v>
      </c>
      <c r="J121" t="s">
        <v>99</v>
      </c>
      <c r="K121" t="s">
        <v>78</v>
      </c>
      <c r="L121" t="s">
        <v>391</v>
      </c>
      <c r="M121" t="s">
        <v>392</v>
      </c>
      <c r="N121" t="s">
        <v>393</v>
      </c>
      <c r="O121" t="s">
        <v>103</v>
      </c>
      <c r="P121" t="str">
        <f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54.83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4.5999999999999996</v>
      </c>
      <c r="BK121">
        <v>5</v>
      </c>
      <c r="BL121">
        <v>161.30000000000001</v>
      </c>
      <c r="BM121">
        <v>24.2</v>
      </c>
      <c r="BN121">
        <v>185.5</v>
      </c>
      <c r="BO121">
        <v>185.5</v>
      </c>
      <c r="BQ121" t="s">
        <v>104</v>
      </c>
      <c r="BR121" t="s">
        <v>186</v>
      </c>
      <c r="BS121" s="3">
        <v>45163</v>
      </c>
      <c r="BT121" s="4">
        <v>0.64652777777777781</v>
      </c>
      <c r="BU121" t="s">
        <v>394</v>
      </c>
      <c r="BV121" t="s">
        <v>86</v>
      </c>
      <c r="BY121">
        <v>22920.98</v>
      </c>
      <c r="BZ121" t="s">
        <v>97</v>
      </c>
      <c r="CA121" t="s">
        <v>395</v>
      </c>
      <c r="CC121" t="s">
        <v>392</v>
      </c>
      <c r="CD121">
        <v>7110</v>
      </c>
      <c r="CE121" t="s">
        <v>89</v>
      </c>
      <c r="CF121" s="3">
        <v>45166</v>
      </c>
      <c r="CI121">
        <v>1</v>
      </c>
      <c r="CJ121">
        <v>1</v>
      </c>
      <c r="CK121">
        <v>33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"009942844526"</f>
        <v>009942844526</v>
      </c>
      <c r="F122" s="3">
        <v>45162</v>
      </c>
      <c r="G122">
        <v>202405</v>
      </c>
      <c r="H122" t="s">
        <v>229</v>
      </c>
      <c r="I122" t="s">
        <v>230</v>
      </c>
      <c r="J122" t="s">
        <v>231</v>
      </c>
      <c r="K122" t="s">
        <v>78</v>
      </c>
      <c r="L122" t="s">
        <v>79</v>
      </c>
      <c r="M122" t="s">
        <v>80</v>
      </c>
      <c r="N122" t="s">
        <v>77</v>
      </c>
      <c r="O122" t="s">
        <v>94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33.46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10.8</v>
      </c>
      <c r="BK122">
        <v>11</v>
      </c>
      <c r="BL122">
        <v>103.68</v>
      </c>
      <c r="BM122">
        <v>15.55</v>
      </c>
      <c r="BN122">
        <v>119.23</v>
      </c>
      <c r="BO122">
        <v>119.23</v>
      </c>
      <c r="BQ122" t="s">
        <v>214</v>
      </c>
      <c r="BR122" t="s">
        <v>233</v>
      </c>
      <c r="BS122" s="3">
        <v>45163</v>
      </c>
      <c r="BT122" s="4">
        <v>0.2902777777777778</v>
      </c>
      <c r="BU122" t="s">
        <v>85</v>
      </c>
      <c r="BV122" t="s">
        <v>86</v>
      </c>
      <c r="BY122">
        <v>54000</v>
      </c>
      <c r="BZ122" t="s">
        <v>97</v>
      </c>
      <c r="CA122" t="s">
        <v>88</v>
      </c>
      <c r="CC122" t="s">
        <v>80</v>
      </c>
      <c r="CD122">
        <v>2013</v>
      </c>
      <c r="CE122" t="s">
        <v>89</v>
      </c>
      <c r="CF122" s="3">
        <v>45163</v>
      </c>
      <c r="CI122">
        <v>1</v>
      </c>
      <c r="CJ122">
        <v>1</v>
      </c>
      <c r="CK122">
        <v>42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"009941520384"</f>
        <v>009941520384</v>
      </c>
      <c r="F123" s="3">
        <v>45162</v>
      </c>
      <c r="G123">
        <v>202405</v>
      </c>
      <c r="H123" t="s">
        <v>75</v>
      </c>
      <c r="I123" t="s">
        <v>76</v>
      </c>
      <c r="J123" t="s">
        <v>77</v>
      </c>
      <c r="K123" t="s">
        <v>78</v>
      </c>
      <c r="L123" t="s">
        <v>79</v>
      </c>
      <c r="M123" t="s">
        <v>80</v>
      </c>
      <c r="N123" t="s">
        <v>162</v>
      </c>
      <c r="O123" t="s">
        <v>82</v>
      </c>
      <c r="P123" t="str">
        <f>"PATSY                         "</f>
        <v xml:space="preserve">PATSY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22.42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0.2</v>
      </c>
      <c r="BK123">
        <v>0.5</v>
      </c>
      <c r="BL123">
        <v>65.959999999999994</v>
      </c>
      <c r="BM123">
        <v>9.89</v>
      </c>
      <c r="BN123">
        <v>75.849999999999994</v>
      </c>
      <c r="BO123">
        <v>75.849999999999994</v>
      </c>
      <c r="BQ123" t="s">
        <v>396</v>
      </c>
      <c r="BR123" t="s">
        <v>165</v>
      </c>
      <c r="BS123" s="3">
        <v>45163</v>
      </c>
      <c r="BT123" s="4">
        <v>0.2902777777777778</v>
      </c>
      <c r="BU123" t="s">
        <v>85</v>
      </c>
      <c r="BV123" t="s">
        <v>86</v>
      </c>
      <c r="BY123">
        <v>1200</v>
      </c>
      <c r="BZ123" t="s">
        <v>87</v>
      </c>
      <c r="CA123" t="s">
        <v>88</v>
      </c>
      <c r="CC123" t="s">
        <v>80</v>
      </c>
      <c r="CD123">
        <v>2013</v>
      </c>
      <c r="CE123" t="s">
        <v>89</v>
      </c>
      <c r="CF123" s="3">
        <v>45163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252</v>
      </c>
      <c r="B124" t="s">
        <v>73</v>
      </c>
      <c r="C124" t="s">
        <v>74</v>
      </c>
      <c r="E124" t="str">
        <f>"009943426159"</f>
        <v>009943426159</v>
      </c>
      <c r="F124" s="3">
        <v>45156</v>
      </c>
      <c r="G124">
        <v>202405</v>
      </c>
      <c r="H124" t="s">
        <v>112</v>
      </c>
      <c r="I124" t="s">
        <v>113</v>
      </c>
      <c r="J124" t="s">
        <v>397</v>
      </c>
      <c r="K124" t="s">
        <v>78</v>
      </c>
      <c r="L124" t="s">
        <v>79</v>
      </c>
      <c r="M124" t="s">
        <v>80</v>
      </c>
      <c r="N124" t="s">
        <v>77</v>
      </c>
      <c r="O124" t="s">
        <v>94</v>
      </c>
      <c r="P124" t="str">
        <f>"009943710491                  "</f>
        <v xml:space="preserve">009943710491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33.46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103.68</v>
      </c>
      <c r="BM124">
        <v>15.55</v>
      </c>
      <c r="BN124">
        <v>119.23</v>
      </c>
      <c r="BO124">
        <v>119.23</v>
      </c>
      <c r="BR124" t="s">
        <v>398</v>
      </c>
      <c r="BS124" s="3">
        <v>45159</v>
      </c>
      <c r="BT124" s="4">
        <v>0.32708333333333334</v>
      </c>
      <c r="BU124" t="s">
        <v>158</v>
      </c>
      <c r="BV124" t="s">
        <v>86</v>
      </c>
      <c r="BY124">
        <v>1200</v>
      </c>
      <c r="BZ124" t="s">
        <v>97</v>
      </c>
      <c r="CA124" t="s">
        <v>88</v>
      </c>
      <c r="CC124" t="s">
        <v>80</v>
      </c>
      <c r="CD124">
        <v>2013</v>
      </c>
      <c r="CE124" t="s">
        <v>89</v>
      </c>
      <c r="CF124" s="3">
        <v>45166</v>
      </c>
      <c r="CI124">
        <v>1</v>
      </c>
      <c r="CJ124">
        <v>1</v>
      </c>
      <c r="CK124">
        <v>42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"009941729601"</f>
        <v>009941729601</v>
      </c>
      <c r="F125" s="3">
        <v>45161</v>
      </c>
      <c r="G125">
        <v>202405</v>
      </c>
      <c r="H125" t="s">
        <v>256</v>
      </c>
      <c r="I125" t="s">
        <v>257</v>
      </c>
      <c r="J125" t="s">
        <v>253</v>
      </c>
      <c r="K125" t="s">
        <v>78</v>
      </c>
      <c r="L125" t="s">
        <v>79</v>
      </c>
      <c r="M125" t="s">
        <v>80</v>
      </c>
      <c r="N125" t="s">
        <v>254</v>
      </c>
      <c r="O125" t="s">
        <v>94</v>
      </c>
      <c r="P125" t="str">
        <f>"NOREF                         "</f>
        <v xml:space="preserve">NOREF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43.36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132.81</v>
      </c>
      <c r="BM125">
        <v>19.920000000000002</v>
      </c>
      <c r="BN125">
        <v>152.72999999999999</v>
      </c>
      <c r="BO125">
        <v>152.72999999999999</v>
      </c>
      <c r="BQ125" t="s">
        <v>260</v>
      </c>
      <c r="BR125" t="s">
        <v>192</v>
      </c>
      <c r="BS125" s="3">
        <v>45162</v>
      </c>
      <c r="BT125" s="4">
        <v>0.28888888888888892</v>
      </c>
      <c r="BU125" t="s">
        <v>355</v>
      </c>
      <c r="BV125" t="s">
        <v>86</v>
      </c>
      <c r="BY125">
        <v>1200</v>
      </c>
      <c r="BZ125" t="s">
        <v>97</v>
      </c>
      <c r="CA125" t="s">
        <v>356</v>
      </c>
      <c r="CC125" t="s">
        <v>80</v>
      </c>
      <c r="CD125">
        <v>2013</v>
      </c>
      <c r="CE125" t="s">
        <v>89</v>
      </c>
      <c r="CF125" s="3">
        <v>45162</v>
      </c>
      <c r="CI125">
        <v>1</v>
      </c>
      <c r="CJ125">
        <v>1</v>
      </c>
      <c r="CK125">
        <v>41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"009943477706"</f>
        <v>009943477706</v>
      </c>
      <c r="F126" s="3">
        <v>45161</v>
      </c>
      <c r="G126">
        <v>202405</v>
      </c>
      <c r="H126" t="s">
        <v>279</v>
      </c>
      <c r="I126" t="s">
        <v>280</v>
      </c>
      <c r="J126" t="s">
        <v>281</v>
      </c>
      <c r="K126" t="s">
        <v>78</v>
      </c>
      <c r="L126" t="s">
        <v>79</v>
      </c>
      <c r="M126" t="s">
        <v>80</v>
      </c>
      <c r="N126" t="s">
        <v>282</v>
      </c>
      <c r="O126" t="s">
        <v>94</v>
      </c>
      <c r="P126" t="str">
        <f>"2905555767                    "</f>
        <v xml:space="preserve">2905555767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61.16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185.16</v>
      </c>
      <c r="BM126">
        <v>27.77</v>
      </c>
      <c r="BN126">
        <v>212.93</v>
      </c>
      <c r="BO126">
        <v>212.93</v>
      </c>
      <c r="BQ126" t="s">
        <v>399</v>
      </c>
      <c r="BR126" t="s">
        <v>283</v>
      </c>
      <c r="BS126" s="3">
        <v>45162</v>
      </c>
      <c r="BT126" s="4">
        <v>0.28819444444444448</v>
      </c>
      <c r="BU126" t="s">
        <v>355</v>
      </c>
      <c r="BV126" t="s">
        <v>86</v>
      </c>
      <c r="BY126">
        <v>1200</v>
      </c>
      <c r="BZ126" t="s">
        <v>97</v>
      </c>
      <c r="CA126" t="s">
        <v>356</v>
      </c>
      <c r="CC126" t="s">
        <v>80</v>
      </c>
      <c r="CD126">
        <v>2001</v>
      </c>
      <c r="CE126" t="s">
        <v>89</v>
      </c>
      <c r="CF126" s="3">
        <v>45162</v>
      </c>
      <c r="CI126">
        <v>1</v>
      </c>
      <c r="CJ126">
        <v>1</v>
      </c>
      <c r="CK126">
        <v>43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"009942377038"</f>
        <v>009942377038</v>
      </c>
      <c r="F127" s="3">
        <v>45161</v>
      </c>
      <c r="G127">
        <v>202405</v>
      </c>
      <c r="H127" t="s">
        <v>100</v>
      </c>
      <c r="I127" t="s">
        <v>101</v>
      </c>
      <c r="J127" t="s">
        <v>161</v>
      </c>
      <c r="K127" t="s">
        <v>78</v>
      </c>
      <c r="L127" t="s">
        <v>79</v>
      </c>
      <c r="M127" t="s">
        <v>80</v>
      </c>
      <c r="N127" t="s">
        <v>77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22.42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0.5</v>
      </c>
      <c r="BJ127">
        <v>1.8</v>
      </c>
      <c r="BK127">
        <v>2</v>
      </c>
      <c r="BL127">
        <v>65.959999999999994</v>
      </c>
      <c r="BM127">
        <v>9.89</v>
      </c>
      <c r="BN127">
        <v>75.849999999999994</v>
      </c>
      <c r="BO127">
        <v>75.849999999999994</v>
      </c>
      <c r="BQ127" t="s">
        <v>202</v>
      </c>
      <c r="BR127" t="s">
        <v>400</v>
      </c>
      <c r="BS127" s="3">
        <v>45162</v>
      </c>
      <c r="BT127" s="4">
        <v>0.28680555555555554</v>
      </c>
      <c r="BU127" t="s">
        <v>355</v>
      </c>
      <c r="BV127" t="s">
        <v>86</v>
      </c>
      <c r="BY127">
        <v>9111.9599999999991</v>
      </c>
      <c r="BZ127" t="s">
        <v>87</v>
      </c>
      <c r="CA127" t="s">
        <v>356</v>
      </c>
      <c r="CC127" t="s">
        <v>80</v>
      </c>
      <c r="CD127">
        <v>2013</v>
      </c>
      <c r="CE127" t="s">
        <v>89</v>
      </c>
      <c r="CF127" s="3">
        <v>45162</v>
      </c>
      <c r="CI127">
        <v>1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"009943711083"</f>
        <v>009943711083</v>
      </c>
      <c r="F128" s="3">
        <v>45161</v>
      </c>
      <c r="G128">
        <v>202405</v>
      </c>
      <c r="H128" t="s">
        <v>79</v>
      </c>
      <c r="I128" t="s">
        <v>80</v>
      </c>
      <c r="J128" t="s">
        <v>215</v>
      </c>
      <c r="K128" t="s">
        <v>78</v>
      </c>
      <c r="L128" t="s">
        <v>79</v>
      </c>
      <c r="M128" t="s">
        <v>80</v>
      </c>
      <c r="N128" t="s">
        <v>77</v>
      </c>
      <c r="O128" t="s">
        <v>94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33.46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103.68</v>
      </c>
      <c r="BM128">
        <v>15.55</v>
      </c>
      <c r="BN128">
        <v>119.23</v>
      </c>
      <c r="BO128">
        <v>119.23</v>
      </c>
      <c r="BQ128" t="s">
        <v>156</v>
      </c>
      <c r="BR128" t="s">
        <v>216</v>
      </c>
      <c r="BS128" s="3">
        <v>45162</v>
      </c>
      <c r="BT128" s="4">
        <v>0.28750000000000003</v>
      </c>
      <c r="BU128" t="s">
        <v>355</v>
      </c>
      <c r="BV128" t="s">
        <v>86</v>
      </c>
      <c r="BY128">
        <v>1200</v>
      </c>
      <c r="BZ128" t="s">
        <v>97</v>
      </c>
      <c r="CA128" t="s">
        <v>356</v>
      </c>
      <c r="CC128" t="s">
        <v>80</v>
      </c>
      <c r="CD128">
        <v>2013</v>
      </c>
      <c r="CE128" t="s">
        <v>89</v>
      </c>
      <c r="CF128" s="3">
        <v>45162</v>
      </c>
      <c r="CI128">
        <v>1</v>
      </c>
      <c r="CJ128">
        <v>1</v>
      </c>
      <c r="CK128">
        <v>42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"009943624075"</f>
        <v>009943624075</v>
      </c>
      <c r="F129" s="3">
        <v>45161</v>
      </c>
      <c r="G129">
        <v>202405</v>
      </c>
      <c r="H129" t="s">
        <v>79</v>
      </c>
      <c r="I129" t="s">
        <v>80</v>
      </c>
      <c r="J129" t="s">
        <v>99</v>
      </c>
      <c r="K129" t="s">
        <v>78</v>
      </c>
      <c r="L129" t="s">
        <v>100</v>
      </c>
      <c r="M129" t="s">
        <v>101</v>
      </c>
      <c r="N129" t="s">
        <v>401</v>
      </c>
      <c r="O129" t="s">
        <v>103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42.04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</v>
      </c>
      <c r="BK129">
        <v>2</v>
      </c>
      <c r="BL129">
        <v>123.68</v>
      </c>
      <c r="BM129">
        <v>18.55</v>
      </c>
      <c r="BN129">
        <v>142.22999999999999</v>
      </c>
      <c r="BO129">
        <v>142.22999999999999</v>
      </c>
      <c r="BQ129" t="s">
        <v>402</v>
      </c>
      <c r="BR129" t="s">
        <v>186</v>
      </c>
      <c r="BS129" s="3">
        <v>45162</v>
      </c>
      <c r="BT129" s="4">
        <v>0.52916666666666667</v>
      </c>
      <c r="BU129" t="s">
        <v>403</v>
      </c>
      <c r="BV129" t="s">
        <v>86</v>
      </c>
      <c r="BY129">
        <v>9920.82</v>
      </c>
      <c r="BZ129" t="s">
        <v>97</v>
      </c>
      <c r="CC129" t="s">
        <v>101</v>
      </c>
      <c r="CD129">
        <v>7800</v>
      </c>
      <c r="CE129" t="s">
        <v>89</v>
      </c>
      <c r="CF129" s="3">
        <v>45163</v>
      </c>
      <c r="CI129">
        <v>1</v>
      </c>
      <c r="CJ129">
        <v>1</v>
      </c>
      <c r="CK129">
        <v>31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"009943624066"</f>
        <v>009943624066</v>
      </c>
      <c r="F130" s="3">
        <v>45163</v>
      </c>
      <c r="G130">
        <v>202405</v>
      </c>
      <c r="H130" t="s">
        <v>79</v>
      </c>
      <c r="I130" t="s">
        <v>80</v>
      </c>
      <c r="J130" t="s">
        <v>99</v>
      </c>
      <c r="K130" t="s">
        <v>78</v>
      </c>
      <c r="L130" t="s">
        <v>404</v>
      </c>
      <c r="M130" t="s">
        <v>405</v>
      </c>
      <c r="N130" t="s">
        <v>406</v>
      </c>
      <c r="O130" t="s">
        <v>94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43.36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15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1.2</v>
      </c>
      <c r="BK130">
        <v>2</v>
      </c>
      <c r="BL130">
        <v>147.81</v>
      </c>
      <c r="BM130">
        <v>22.17</v>
      </c>
      <c r="BN130">
        <v>169.98</v>
      </c>
      <c r="BO130">
        <v>169.98</v>
      </c>
      <c r="BR130" t="s">
        <v>186</v>
      </c>
      <c r="BS130" s="3">
        <v>45166</v>
      </c>
      <c r="BT130" s="4">
        <v>0.6972222222222223</v>
      </c>
      <c r="BU130" t="s">
        <v>407</v>
      </c>
      <c r="BV130" t="s">
        <v>86</v>
      </c>
      <c r="BY130">
        <v>5753.6</v>
      </c>
      <c r="BZ130" t="s">
        <v>123</v>
      </c>
      <c r="CA130" t="s">
        <v>408</v>
      </c>
      <c r="CC130" t="s">
        <v>405</v>
      </c>
      <c r="CD130">
        <v>6058</v>
      </c>
      <c r="CE130" t="s">
        <v>89</v>
      </c>
      <c r="CF130" s="3">
        <v>45166</v>
      </c>
      <c r="CI130">
        <v>3</v>
      </c>
      <c r="CJ130">
        <v>1</v>
      </c>
      <c r="CK130">
        <v>41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"009941520385"</f>
        <v>009941520385</v>
      </c>
      <c r="F131" s="3">
        <v>45163</v>
      </c>
      <c r="G131">
        <v>202405</v>
      </c>
      <c r="H131" t="s">
        <v>75</v>
      </c>
      <c r="I131" t="s">
        <v>76</v>
      </c>
      <c r="J131" t="s">
        <v>77</v>
      </c>
      <c r="K131" t="s">
        <v>78</v>
      </c>
      <c r="L131" t="s">
        <v>79</v>
      </c>
      <c r="M131" t="s">
        <v>80</v>
      </c>
      <c r="N131" t="s">
        <v>162</v>
      </c>
      <c r="O131" t="s">
        <v>82</v>
      </c>
      <c r="P131" t="str">
        <f>"PATSY                         "</f>
        <v xml:space="preserve">PATSY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22.42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65.959999999999994</v>
      </c>
      <c r="BM131">
        <v>9.89</v>
      </c>
      <c r="BN131">
        <v>75.849999999999994</v>
      </c>
      <c r="BO131">
        <v>75.849999999999994</v>
      </c>
      <c r="BQ131" t="s">
        <v>409</v>
      </c>
      <c r="BR131" t="s">
        <v>165</v>
      </c>
      <c r="BS131" s="3">
        <v>45166</v>
      </c>
      <c r="BT131" s="4">
        <v>0.28541666666666665</v>
      </c>
      <c r="BU131" t="s">
        <v>158</v>
      </c>
      <c r="BV131" t="s">
        <v>86</v>
      </c>
      <c r="BY131">
        <v>1200</v>
      </c>
      <c r="BZ131" t="s">
        <v>87</v>
      </c>
      <c r="CA131" t="s">
        <v>88</v>
      </c>
      <c r="CC131" t="s">
        <v>80</v>
      </c>
      <c r="CD131">
        <v>2013</v>
      </c>
      <c r="CE131" t="s">
        <v>89</v>
      </c>
      <c r="CF131" s="3">
        <v>45166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"029908395237"</f>
        <v>029908395237</v>
      </c>
      <c r="F132" s="3">
        <v>45163</v>
      </c>
      <c r="G132">
        <v>202405</v>
      </c>
      <c r="H132" t="s">
        <v>75</v>
      </c>
      <c r="I132" t="s">
        <v>76</v>
      </c>
      <c r="J132" t="s">
        <v>77</v>
      </c>
      <c r="K132" t="s">
        <v>78</v>
      </c>
      <c r="L132" t="s">
        <v>100</v>
      </c>
      <c r="M132" t="s">
        <v>101</v>
      </c>
      <c r="N132" t="s">
        <v>77</v>
      </c>
      <c r="O132" t="s">
        <v>82</v>
      </c>
      <c r="P132" t="str">
        <f>"PATIENCE                      "</f>
        <v xml:space="preserve">PATIENCE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28.03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0.5</v>
      </c>
      <c r="BJ132">
        <v>4.5</v>
      </c>
      <c r="BK132">
        <v>4.5</v>
      </c>
      <c r="BL132">
        <v>82.45</v>
      </c>
      <c r="BM132">
        <v>12.37</v>
      </c>
      <c r="BN132">
        <v>94.82</v>
      </c>
      <c r="BO132">
        <v>94.82</v>
      </c>
      <c r="BQ132" t="s">
        <v>410</v>
      </c>
      <c r="BR132" t="s">
        <v>165</v>
      </c>
      <c r="BS132" s="3">
        <v>45166</v>
      </c>
      <c r="BT132" s="4">
        <v>0.38194444444444442</v>
      </c>
      <c r="BU132" t="s">
        <v>411</v>
      </c>
      <c r="BV132" t="s">
        <v>86</v>
      </c>
      <c r="BY132">
        <v>22500</v>
      </c>
      <c r="BZ132" t="s">
        <v>87</v>
      </c>
      <c r="CA132" t="s">
        <v>412</v>
      </c>
      <c r="CC132" t="s">
        <v>101</v>
      </c>
      <c r="CD132">
        <v>7441</v>
      </c>
      <c r="CE132" t="s">
        <v>89</v>
      </c>
      <c r="CF132" s="3">
        <v>45167</v>
      </c>
      <c r="CI132">
        <v>2</v>
      </c>
      <c r="CJ132">
        <v>1</v>
      </c>
      <c r="CK132">
        <v>21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"009943624102"</f>
        <v>009943624102</v>
      </c>
      <c r="F133" s="3">
        <v>45163</v>
      </c>
      <c r="G133">
        <v>202405</v>
      </c>
      <c r="H133" t="s">
        <v>79</v>
      </c>
      <c r="I133" t="s">
        <v>80</v>
      </c>
      <c r="J133" t="s">
        <v>99</v>
      </c>
      <c r="K133" t="s">
        <v>78</v>
      </c>
      <c r="L133" t="s">
        <v>147</v>
      </c>
      <c r="M133" t="s">
        <v>148</v>
      </c>
      <c r="N133" t="s">
        <v>413</v>
      </c>
      <c r="O133" t="s">
        <v>103</v>
      </c>
      <c r="P133" t="str">
        <f t="shared" ref="P133:P144" si="3">"N A                           "</f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17.52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1.1000000000000001</v>
      </c>
      <c r="BJ133">
        <v>4.4000000000000004</v>
      </c>
      <c r="BK133">
        <v>5</v>
      </c>
      <c r="BL133">
        <v>51.54</v>
      </c>
      <c r="BM133">
        <v>7.73</v>
      </c>
      <c r="BN133">
        <v>59.27</v>
      </c>
      <c r="BO133">
        <v>59.27</v>
      </c>
      <c r="BQ133" t="s">
        <v>414</v>
      </c>
      <c r="BR133" t="s">
        <v>186</v>
      </c>
      <c r="BS133" s="3">
        <v>45166</v>
      </c>
      <c r="BT133" s="4">
        <v>0.50347222222222221</v>
      </c>
      <c r="BU133" t="s">
        <v>415</v>
      </c>
      <c r="BV133" t="s">
        <v>86</v>
      </c>
      <c r="BY133">
        <v>21983.34</v>
      </c>
      <c r="BZ133" t="s">
        <v>97</v>
      </c>
      <c r="CA133" t="s">
        <v>416</v>
      </c>
      <c r="CC133" t="s">
        <v>148</v>
      </c>
      <c r="CD133">
        <v>1619</v>
      </c>
      <c r="CE133" t="s">
        <v>89</v>
      </c>
      <c r="CF133" s="3">
        <v>45167</v>
      </c>
      <c r="CI133">
        <v>1</v>
      </c>
      <c r="CJ133">
        <v>1</v>
      </c>
      <c r="CK133">
        <v>32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"009943624103"</f>
        <v>009943624103</v>
      </c>
      <c r="F134" s="3">
        <v>45163</v>
      </c>
      <c r="G134">
        <v>202405</v>
      </c>
      <c r="H134" t="s">
        <v>79</v>
      </c>
      <c r="I134" t="s">
        <v>80</v>
      </c>
      <c r="J134" t="s">
        <v>99</v>
      </c>
      <c r="K134" t="s">
        <v>78</v>
      </c>
      <c r="L134" t="s">
        <v>417</v>
      </c>
      <c r="M134" t="s">
        <v>418</v>
      </c>
      <c r="N134" t="s">
        <v>419</v>
      </c>
      <c r="O134" t="s">
        <v>103</v>
      </c>
      <c r="P134" t="str">
        <f t="shared" si="3"/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43.45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0.5</v>
      </c>
      <c r="BJ134">
        <v>2.1</v>
      </c>
      <c r="BK134">
        <v>3</v>
      </c>
      <c r="BL134">
        <v>127.81</v>
      </c>
      <c r="BM134">
        <v>19.170000000000002</v>
      </c>
      <c r="BN134">
        <v>146.97999999999999</v>
      </c>
      <c r="BO134">
        <v>146.97999999999999</v>
      </c>
      <c r="BQ134" t="s">
        <v>420</v>
      </c>
      <c r="BR134" t="s">
        <v>186</v>
      </c>
      <c r="BS134" s="3">
        <v>45166</v>
      </c>
      <c r="BT134" s="4">
        <v>0.41250000000000003</v>
      </c>
      <c r="BU134" t="s">
        <v>421</v>
      </c>
      <c r="BV134" t="s">
        <v>86</v>
      </c>
      <c r="BY134">
        <v>10740.6</v>
      </c>
      <c r="BZ134" t="s">
        <v>97</v>
      </c>
      <c r="CC134" t="s">
        <v>418</v>
      </c>
      <c r="CD134">
        <v>3880</v>
      </c>
      <c r="CE134" t="s">
        <v>89</v>
      </c>
      <c r="CF134" s="3">
        <v>45167</v>
      </c>
      <c r="CI134">
        <v>2</v>
      </c>
      <c r="CJ134">
        <v>1</v>
      </c>
      <c r="CK134">
        <v>33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"009943624092"</f>
        <v>009943624092</v>
      </c>
      <c r="F135" s="3">
        <v>45159</v>
      </c>
      <c r="G135">
        <v>202405</v>
      </c>
      <c r="H135" t="s">
        <v>79</v>
      </c>
      <c r="I135" t="s">
        <v>80</v>
      </c>
      <c r="J135" t="s">
        <v>99</v>
      </c>
      <c r="K135" t="s">
        <v>78</v>
      </c>
      <c r="L135" t="s">
        <v>100</v>
      </c>
      <c r="M135" t="s">
        <v>101</v>
      </c>
      <c r="N135" t="s">
        <v>422</v>
      </c>
      <c r="O135" t="s">
        <v>103</v>
      </c>
      <c r="P135" t="str">
        <f t="shared" si="3"/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42.04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1.4</v>
      </c>
      <c r="BJ135">
        <v>2</v>
      </c>
      <c r="BK135">
        <v>2</v>
      </c>
      <c r="BL135">
        <v>123.68</v>
      </c>
      <c r="BM135">
        <v>18.55</v>
      </c>
      <c r="BN135">
        <v>142.22999999999999</v>
      </c>
      <c r="BO135">
        <v>142.22999999999999</v>
      </c>
      <c r="BQ135" t="s">
        <v>423</v>
      </c>
      <c r="BR135" t="s">
        <v>186</v>
      </c>
      <c r="BS135" s="3">
        <v>45160</v>
      </c>
      <c r="BT135" s="4">
        <v>0.53125</v>
      </c>
      <c r="BU135" t="s">
        <v>424</v>
      </c>
      <c r="BV135" t="s">
        <v>86</v>
      </c>
      <c r="BY135">
        <v>10108.799999999999</v>
      </c>
      <c r="BZ135" t="s">
        <v>97</v>
      </c>
      <c r="CA135" t="s">
        <v>146</v>
      </c>
      <c r="CC135" t="s">
        <v>101</v>
      </c>
      <c r="CD135">
        <v>7700</v>
      </c>
      <c r="CE135" t="s">
        <v>89</v>
      </c>
      <c r="CF135" s="3">
        <v>45161</v>
      </c>
      <c r="CI135">
        <v>1</v>
      </c>
      <c r="CJ135">
        <v>1</v>
      </c>
      <c r="CK135">
        <v>31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"009943624089"</f>
        <v>009943624089</v>
      </c>
      <c r="F136" s="3">
        <v>45159</v>
      </c>
      <c r="G136">
        <v>202405</v>
      </c>
      <c r="H136" t="s">
        <v>79</v>
      </c>
      <c r="I136" t="s">
        <v>80</v>
      </c>
      <c r="J136" t="s">
        <v>99</v>
      </c>
      <c r="K136" t="s">
        <v>78</v>
      </c>
      <c r="L136" t="s">
        <v>100</v>
      </c>
      <c r="M136" t="s">
        <v>101</v>
      </c>
      <c r="N136" t="s">
        <v>385</v>
      </c>
      <c r="O136" t="s">
        <v>103</v>
      </c>
      <c r="P136" t="str">
        <f t="shared" si="3"/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42.04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2.2000000000000002</v>
      </c>
      <c r="BK136">
        <v>3</v>
      </c>
      <c r="BL136">
        <v>123.68</v>
      </c>
      <c r="BM136">
        <v>18.55</v>
      </c>
      <c r="BN136">
        <v>142.22999999999999</v>
      </c>
      <c r="BO136">
        <v>142.22999999999999</v>
      </c>
      <c r="BQ136" t="s">
        <v>104</v>
      </c>
      <c r="BR136" t="s">
        <v>186</v>
      </c>
      <c r="BS136" s="3">
        <v>45160</v>
      </c>
      <c r="BT136" s="4">
        <v>0.40763888888888888</v>
      </c>
      <c r="BU136" t="s">
        <v>425</v>
      </c>
      <c r="BV136" t="s">
        <v>86</v>
      </c>
      <c r="BY136">
        <v>11172.4</v>
      </c>
      <c r="BZ136" t="s">
        <v>97</v>
      </c>
      <c r="CA136" t="s">
        <v>387</v>
      </c>
      <c r="CC136" t="s">
        <v>101</v>
      </c>
      <c r="CD136">
        <v>7441</v>
      </c>
      <c r="CE136" t="s">
        <v>89</v>
      </c>
      <c r="CF136" s="3">
        <v>45161</v>
      </c>
      <c r="CI136">
        <v>1</v>
      </c>
      <c r="CJ136">
        <v>1</v>
      </c>
      <c r="CK136">
        <v>31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"009943624087"</f>
        <v>009943624087</v>
      </c>
      <c r="F137" s="3">
        <v>45159</v>
      </c>
      <c r="G137">
        <v>202405</v>
      </c>
      <c r="H137" t="s">
        <v>79</v>
      </c>
      <c r="I137" t="s">
        <v>80</v>
      </c>
      <c r="J137" t="s">
        <v>99</v>
      </c>
      <c r="K137" t="s">
        <v>78</v>
      </c>
      <c r="L137" t="s">
        <v>229</v>
      </c>
      <c r="M137" t="s">
        <v>230</v>
      </c>
      <c r="N137" t="s">
        <v>426</v>
      </c>
      <c r="O137" t="s">
        <v>103</v>
      </c>
      <c r="P137" t="str">
        <f t="shared" si="3"/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17.52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0.6</v>
      </c>
      <c r="BJ137">
        <v>2.2000000000000002</v>
      </c>
      <c r="BK137">
        <v>3</v>
      </c>
      <c r="BL137">
        <v>51.54</v>
      </c>
      <c r="BM137">
        <v>7.73</v>
      </c>
      <c r="BN137">
        <v>59.27</v>
      </c>
      <c r="BO137">
        <v>59.27</v>
      </c>
      <c r="BQ137" t="s">
        <v>104</v>
      </c>
      <c r="BR137" t="s">
        <v>186</v>
      </c>
      <c r="BS137" s="3">
        <v>45160</v>
      </c>
      <c r="BT137" s="4">
        <v>0.45902777777777781</v>
      </c>
      <c r="BU137" t="s">
        <v>427</v>
      </c>
      <c r="BV137" t="s">
        <v>86</v>
      </c>
      <c r="BY137">
        <v>11135</v>
      </c>
      <c r="BZ137" t="s">
        <v>97</v>
      </c>
      <c r="CC137" t="s">
        <v>230</v>
      </c>
      <c r="CD137">
        <v>2194</v>
      </c>
      <c r="CE137" t="s">
        <v>89</v>
      </c>
      <c r="CF137" s="3">
        <v>45161</v>
      </c>
      <c r="CI137">
        <v>1</v>
      </c>
      <c r="CJ137">
        <v>1</v>
      </c>
      <c r="CK137">
        <v>32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"009943624086"</f>
        <v>009943624086</v>
      </c>
      <c r="F138" s="3">
        <v>45159</v>
      </c>
      <c r="G138">
        <v>202405</v>
      </c>
      <c r="H138" t="s">
        <v>79</v>
      </c>
      <c r="I138" t="s">
        <v>80</v>
      </c>
      <c r="J138" t="s">
        <v>99</v>
      </c>
      <c r="K138" t="s">
        <v>78</v>
      </c>
      <c r="L138" t="s">
        <v>138</v>
      </c>
      <c r="M138" t="s">
        <v>139</v>
      </c>
      <c r="N138" t="s">
        <v>428</v>
      </c>
      <c r="O138" t="s">
        <v>103</v>
      </c>
      <c r="P138" t="str">
        <f t="shared" si="3"/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19.489999999999998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1.3</v>
      </c>
      <c r="BJ138">
        <v>8.8000000000000007</v>
      </c>
      <c r="BK138">
        <v>9</v>
      </c>
      <c r="BL138">
        <v>57.33</v>
      </c>
      <c r="BM138">
        <v>8.6</v>
      </c>
      <c r="BN138">
        <v>65.930000000000007</v>
      </c>
      <c r="BO138">
        <v>65.930000000000007</v>
      </c>
      <c r="BQ138" t="s">
        <v>104</v>
      </c>
      <c r="BR138" t="s">
        <v>186</v>
      </c>
      <c r="BS138" s="3">
        <v>45160</v>
      </c>
      <c r="BT138" s="4">
        <v>0.30277777777777776</v>
      </c>
      <c r="BU138" t="s">
        <v>429</v>
      </c>
      <c r="BV138" t="s">
        <v>86</v>
      </c>
      <c r="BY138">
        <v>43903.08</v>
      </c>
      <c r="BZ138" t="s">
        <v>97</v>
      </c>
      <c r="CA138" t="s">
        <v>430</v>
      </c>
      <c r="CC138" t="s">
        <v>139</v>
      </c>
      <c r="CD138">
        <v>1460</v>
      </c>
      <c r="CE138" t="s">
        <v>89</v>
      </c>
      <c r="CF138" s="3">
        <v>45160</v>
      </c>
      <c r="CI138">
        <v>1</v>
      </c>
      <c r="CJ138">
        <v>1</v>
      </c>
      <c r="CK138">
        <v>32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"009943624094"</f>
        <v>009943624094</v>
      </c>
      <c r="F139" s="3">
        <v>45159</v>
      </c>
      <c r="G139">
        <v>202405</v>
      </c>
      <c r="H139" t="s">
        <v>79</v>
      </c>
      <c r="I139" t="s">
        <v>80</v>
      </c>
      <c r="J139" t="s">
        <v>99</v>
      </c>
      <c r="K139" t="s">
        <v>78</v>
      </c>
      <c r="L139" t="s">
        <v>100</v>
      </c>
      <c r="M139" t="s">
        <v>101</v>
      </c>
      <c r="N139" t="s">
        <v>350</v>
      </c>
      <c r="O139" t="s">
        <v>103</v>
      </c>
      <c r="P139" t="str">
        <f t="shared" si="3"/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42.04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123.68</v>
      </c>
      <c r="BM139">
        <v>18.55</v>
      </c>
      <c r="BN139">
        <v>142.22999999999999</v>
      </c>
      <c r="BO139">
        <v>142.22999999999999</v>
      </c>
      <c r="BQ139" t="s">
        <v>352</v>
      </c>
      <c r="BR139" t="s">
        <v>186</v>
      </c>
      <c r="BS139" s="3">
        <v>45160</v>
      </c>
      <c r="BT139" s="4">
        <v>0.66597222222222219</v>
      </c>
      <c r="BU139" t="s">
        <v>431</v>
      </c>
      <c r="BV139" t="s">
        <v>86</v>
      </c>
      <c r="BY139">
        <v>1200</v>
      </c>
      <c r="BZ139" t="s">
        <v>97</v>
      </c>
      <c r="CA139" t="s">
        <v>432</v>
      </c>
      <c r="CC139" t="s">
        <v>101</v>
      </c>
      <c r="CD139">
        <v>8000</v>
      </c>
      <c r="CE139" t="s">
        <v>89</v>
      </c>
      <c r="CI139">
        <v>1</v>
      </c>
      <c r="CJ139">
        <v>1</v>
      </c>
      <c r="CK139">
        <v>31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"009943624091"</f>
        <v>009943624091</v>
      </c>
      <c r="F140" s="3">
        <v>45159</v>
      </c>
      <c r="G140">
        <v>202405</v>
      </c>
      <c r="H140" t="s">
        <v>79</v>
      </c>
      <c r="I140" t="s">
        <v>80</v>
      </c>
      <c r="J140" t="s">
        <v>99</v>
      </c>
      <c r="K140" t="s">
        <v>78</v>
      </c>
      <c r="L140" t="s">
        <v>75</v>
      </c>
      <c r="M140" t="s">
        <v>76</v>
      </c>
      <c r="N140" t="s">
        <v>433</v>
      </c>
      <c r="O140" t="s">
        <v>103</v>
      </c>
      <c r="P140" t="str">
        <f t="shared" si="3"/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42.04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123.68</v>
      </c>
      <c r="BM140">
        <v>18.55</v>
      </c>
      <c r="BN140">
        <v>142.22999999999999</v>
      </c>
      <c r="BO140">
        <v>142.22999999999999</v>
      </c>
      <c r="BQ140" t="s">
        <v>434</v>
      </c>
      <c r="BR140" t="s">
        <v>186</v>
      </c>
      <c r="BS140" s="3">
        <v>45160</v>
      </c>
      <c r="BT140" s="4">
        <v>0.36388888888888887</v>
      </c>
      <c r="BU140" t="s">
        <v>435</v>
      </c>
      <c r="BV140" t="s">
        <v>86</v>
      </c>
      <c r="BY140">
        <v>1200</v>
      </c>
      <c r="BZ140" t="s">
        <v>97</v>
      </c>
      <c r="CA140" t="s">
        <v>264</v>
      </c>
      <c r="CC140" t="s">
        <v>76</v>
      </c>
      <c r="CD140">
        <v>3630</v>
      </c>
      <c r="CE140" t="s">
        <v>89</v>
      </c>
      <c r="CF140" s="3">
        <v>45161</v>
      </c>
      <c r="CI140">
        <v>1</v>
      </c>
      <c r="CJ140">
        <v>1</v>
      </c>
      <c r="CK140">
        <v>31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"009943624090"</f>
        <v>009943624090</v>
      </c>
      <c r="F141" s="3">
        <v>45159</v>
      </c>
      <c r="G141">
        <v>202405</v>
      </c>
      <c r="H141" t="s">
        <v>79</v>
      </c>
      <c r="I141" t="s">
        <v>80</v>
      </c>
      <c r="J141" t="s">
        <v>99</v>
      </c>
      <c r="K141" t="s">
        <v>78</v>
      </c>
      <c r="L141" t="s">
        <v>112</v>
      </c>
      <c r="M141" t="s">
        <v>113</v>
      </c>
      <c r="N141" t="s">
        <v>436</v>
      </c>
      <c r="O141" t="s">
        <v>103</v>
      </c>
      <c r="P141" t="str">
        <f t="shared" si="3"/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17.52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1.2</v>
      </c>
      <c r="BJ141">
        <v>4.5</v>
      </c>
      <c r="BK141">
        <v>5</v>
      </c>
      <c r="BL141">
        <v>51.54</v>
      </c>
      <c r="BM141">
        <v>7.73</v>
      </c>
      <c r="BN141">
        <v>59.27</v>
      </c>
      <c r="BO141">
        <v>59.27</v>
      </c>
      <c r="BQ141" t="s">
        <v>437</v>
      </c>
      <c r="BR141" t="s">
        <v>186</v>
      </c>
      <c r="BS141" s="3">
        <v>45160</v>
      </c>
      <c r="BT141" s="4">
        <v>0.36041666666666666</v>
      </c>
      <c r="BU141" t="s">
        <v>438</v>
      </c>
      <c r="BV141" t="s">
        <v>86</v>
      </c>
      <c r="BY141">
        <v>22390.83</v>
      </c>
      <c r="BZ141" t="s">
        <v>97</v>
      </c>
      <c r="CC141" t="s">
        <v>113</v>
      </c>
      <c r="CD141">
        <v>1422</v>
      </c>
      <c r="CE141" t="s">
        <v>89</v>
      </c>
      <c r="CF141" s="3">
        <v>45161</v>
      </c>
      <c r="CI141">
        <v>1</v>
      </c>
      <c r="CJ141">
        <v>1</v>
      </c>
      <c r="CK141">
        <v>32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"009943624095"</f>
        <v>009943624095</v>
      </c>
      <c r="F142" s="3">
        <v>45159</v>
      </c>
      <c r="G142">
        <v>202405</v>
      </c>
      <c r="H142" t="s">
        <v>79</v>
      </c>
      <c r="I142" t="s">
        <v>80</v>
      </c>
      <c r="J142" t="s">
        <v>99</v>
      </c>
      <c r="K142" t="s">
        <v>78</v>
      </c>
      <c r="L142" t="s">
        <v>313</v>
      </c>
      <c r="M142" t="s">
        <v>314</v>
      </c>
      <c r="N142" t="s">
        <v>439</v>
      </c>
      <c r="O142" t="s">
        <v>103</v>
      </c>
      <c r="P142" t="str">
        <f t="shared" si="3"/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94.6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3.2</v>
      </c>
      <c r="BJ142">
        <v>8.9</v>
      </c>
      <c r="BK142">
        <v>9</v>
      </c>
      <c r="BL142">
        <v>278.29000000000002</v>
      </c>
      <c r="BM142">
        <v>41.74</v>
      </c>
      <c r="BN142">
        <v>320.02999999999997</v>
      </c>
      <c r="BO142">
        <v>320.02999999999997</v>
      </c>
      <c r="BQ142" t="s">
        <v>440</v>
      </c>
      <c r="BR142" t="s">
        <v>186</v>
      </c>
      <c r="BS142" s="3">
        <v>45160</v>
      </c>
      <c r="BT142" s="4">
        <v>0.38819444444444445</v>
      </c>
      <c r="BU142" t="s">
        <v>441</v>
      </c>
      <c r="BV142" t="s">
        <v>86</v>
      </c>
      <c r="BY142">
        <v>44593.919999999998</v>
      </c>
      <c r="BZ142" t="s">
        <v>97</v>
      </c>
      <c r="CA142" t="s">
        <v>442</v>
      </c>
      <c r="CC142" t="s">
        <v>314</v>
      </c>
      <c r="CD142">
        <v>3200</v>
      </c>
      <c r="CE142" t="s">
        <v>89</v>
      </c>
      <c r="CF142" s="3">
        <v>45161</v>
      </c>
      <c r="CI142">
        <v>1</v>
      </c>
      <c r="CJ142">
        <v>1</v>
      </c>
      <c r="CK142">
        <v>31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"009943624099"</f>
        <v>009943624099</v>
      </c>
      <c r="F143" s="3">
        <v>45159</v>
      </c>
      <c r="G143">
        <v>202405</v>
      </c>
      <c r="H143" t="s">
        <v>79</v>
      </c>
      <c r="I143" t="s">
        <v>80</v>
      </c>
      <c r="J143" t="s">
        <v>99</v>
      </c>
      <c r="K143" t="s">
        <v>78</v>
      </c>
      <c r="L143" t="s">
        <v>100</v>
      </c>
      <c r="M143" t="s">
        <v>101</v>
      </c>
      <c r="N143" t="s">
        <v>443</v>
      </c>
      <c r="O143" t="s">
        <v>103</v>
      </c>
      <c r="P143" t="str">
        <f t="shared" si="3"/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42.04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2</v>
      </c>
      <c r="BK143">
        <v>2</v>
      </c>
      <c r="BL143">
        <v>123.68</v>
      </c>
      <c r="BM143">
        <v>18.55</v>
      </c>
      <c r="BN143">
        <v>142.22999999999999</v>
      </c>
      <c r="BO143">
        <v>142.22999999999999</v>
      </c>
      <c r="BQ143" t="s">
        <v>104</v>
      </c>
      <c r="BR143" t="s">
        <v>186</v>
      </c>
      <c r="BS143" s="3">
        <v>45162</v>
      </c>
      <c r="BT143" s="4">
        <v>0.58750000000000002</v>
      </c>
      <c r="BU143" t="s">
        <v>444</v>
      </c>
      <c r="BV143" t="s">
        <v>90</v>
      </c>
      <c r="BW143" t="s">
        <v>339</v>
      </c>
      <c r="BX143" t="s">
        <v>445</v>
      </c>
      <c r="BY143">
        <v>9909.64</v>
      </c>
      <c r="BZ143" t="s">
        <v>97</v>
      </c>
      <c r="CA143" t="s">
        <v>146</v>
      </c>
      <c r="CC143" t="s">
        <v>101</v>
      </c>
      <c r="CD143">
        <v>8000</v>
      </c>
      <c r="CE143" t="s">
        <v>89</v>
      </c>
      <c r="CF143" s="3">
        <v>45163</v>
      </c>
      <c r="CI143">
        <v>1</v>
      </c>
      <c r="CJ143">
        <v>3</v>
      </c>
      <c r="CK143">
        <v>31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"009943624096"</f>
        <v>009943624096</v>
      </c>
      <c r="F144" s="3">
        <v>45159</v>
      </c>
      <c r="G144">
        <v>202405</v>
      </c>
      <c r="H144" t="s">
        <v>79</v>
      </c>
      <c r="I144" t="s">
        <v>80</v>
      </c>
      <c r="J144" t="s">
        <v>99</v>
      </c>
      <c r="K144" t="s">
        <v>78</v>
      </c>
      <c r="L144" t="s">
        <v>100</v>
      </c>
      <c r="M144" t="s">
        <v>101</v>
      </c>
      <c r="N144" t="s">
        <v>446</v>
      </c>
      <c r="O144" t="s">
        <v>103</v>
      </c>
      <c r="P144" t="str">
        <f t="shared" si="3"/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42.04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123.68</v>
      </c>
      <c r="BM144">
        <v>18.55</v>
      </c>
      <c r="BN144">
        <v>142.22999999999999</v>
      </c>
      <c r="BO144">
        <v>142.22999999999999</v>
      </c>
      <c r="BQ144" t="s">
        <v>104</v>
      </c>
      <c r="BR144" t="s">
        <v>186</v>
      </c>
      <c r="BS144" s="3">
        <v>45160</v>
      </c>
      <c r="BT144" s="4">
        <v>0.63541666666666663</v>
      </c>
      <c r="BU144" t="s">
        <v>447</v>
      </c>
      <c r="BV144" t="s">
        <v>86</v>
      </c>
      <c r="BY144">
        <v>1200</v>
      </c>
      <c r="BZ144" t="s">
        <v>97</v>
      </c>
      <c r="CC144" t="s">
        <v>101</v>
      </c>
      <c r="CD144">
        <v>7551</v>
      </c>
      <c r="CE144" t="s">
        <v>89</v>
      </c>
      <c r="CF144" s="3">
        <v>45166</v>
      </c>
      <c r="CI144">
        <v>1</v>
      </c>
      <c r="CJ144">
        <v>1</v>
      </c>
      <c r="CK144">
        <v>31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"009943760000"</f>
        <v>009943760000</v>
      </c>
      <c r="F145" s="3">
        <v>45139</v>
      </c>
      <c r="G145">
        <v>202405</v>
      </c>
      <c r="H145" t="s">
        <v>79</v>
      </c>
      <c r="I145" t="s">
        <v>80</v>
      </c>
      <c r="J145" t="s">
        <v>207</v>
      </c>
      <c r="K145" t="s">
        <v>78</v>
      </c>
      <c r="L145" t="s">
        <v>79</v>
      </c>
      <c r="M145" t="s">
        <v>80</v>
      </c>
      <c r="N145" t="s">
        <v>77</v>
      </c>
      <c r="O145" t="s">
        <v>82</v>
      </c>
      <c r="P145" t="str">
        <f>"..                            "</f>
        <v xml:space="preserve">..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16.66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50.67</v>
      </c>
      <c r="BM145">
        <v>7.6</v>
      </c>
      <c r="BN145">
        <v>58.27</v>
      </c>
      <c r="BO145">
        <v>58.27</v>
      </c>
      <c r="BQ145" t="s">
        <v>104</v>
      </c>
      <c r="BR145" t="s">
        <v>104</v>
      </c>
      <c r="BS145" s="3">
        <v>45140</v>
      </c>
      <c r="BT145" s="4">
        <v>0.30972222222222223</v>
      </c>
      <c r="BU145" t="s">
        <v>158</v>
      </c>
      <c r="BV145" t="s">
        <v>86</v>
      </c>
      <c r="BY145">
        <v>1200</v>
      </c>
      <c r="BZ145" t="s">
        <v>87</v>
      </c>
      <c r="CA145" t="s">
        <v>448</v>
      </c>
      <c r="CC145" t="s">
        <v>80</v>
      </c>
      <c r="CD145">
        <v>2013</v>
      </c>
      <c r="CE145" t="s">
        <v>89</v>
      </c>
      <c r="CF145" s="3">
        <v>45140</v>
      </c>
      <c r="CI145">
        <v>1</v>
      </c>
      <c r="CJ145">
        <v>1</v>
      </c>
      <c r="CK145">
        <v>22</v>
      </c>
      <c r="CL145" t="s">
        <v>90</v>
      </c>
    </row>
    <row r="146" spans="1:90" x14ac:dyDescent="0.3">
      <c r="A146" t="s">
        <v>252</v>
      </c>
      <c r="B146" t="s">
        <v>73</v>
      </c>
      <c r="C146" t="s">
        <v>74</v>
      </c>
      <c r="E146" t="str">
        <f>"009942844527"</f>
        <v>009942844527</v>
      </c>
      <c r="F146" s="3">
        <v>45139</v>
      </c>
      <c r="G146">
        <v>202405</v>
      </c>
      <c r="H146" t="s">
        <v>229</v>
      </c>
      <c r="I146" t="s">
        <v>230</v>
      </c>
      <c r="J146" t="s">
        <v>231</v>
      </c>
      <c r="K146" t="s">
        <v>78</v>
      </c>
      <c r="L146" t="s">
        <v>79</v>
      </c>
      <c r="M146" t="s">
        <v>80</v>
      </c>
      <c r="N146" t="s">
        <v>77</v>
      </c>
      <c r="O146" t="s">
        <v>94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31.84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102.06</v>
      </c>
      <c r="BM146">
        <v>15.31</v>
      </c>
      <c r="BN146">
        <v>117.37</v>
      </c>
      <c r="BO146">
        <v>117.37</v>
      </c>
      <c r="BQ146" t="s">
        <v>214</v>
      </c>
      <c r="BR146" t="s">
        <v>104</v>
      </c>
      <c r="BS146" s="3">
        <v>45140</v>
      </c>
      <c r="BT146" s="4">
        <v>0.30972222222222223</v>
      </c>
      <c r="BU146" t="s">
        <v>158</v>
      </c>
      <c r="BV146" t="s">
        <v>86</v>
      </c>
      <c r="BY146">
        <v>1200</v>
      </c>
      <c r="BZ146" t="s">
        <v>97</v>
      </c>
      <c r="CA146" t="s">
        <v>448</v>
      </c>
      <c r="CC146" t="s">
        <v>80</v>
      </c>
      <c r="CD146">
        <v>2013</v>
      </c>
      <c r="CE146" t="s">
        <v>89</v>
      </c>
      <c r="CF146" s="3">
        <v>45140</v>
      </c>
      <c r="CI146">
        <v>1</v>
      </c>
      <c r="CJ146">
        <v>1</v>
      </c>
      <c r="CK146">
        <v>42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"009942065921"</f>
        <v>009942065921</v>
      </c>
      <c r="F147" s="3">
        <v>45139</v>
      </c>
      <c r="G147">
        <v>202405</v>
      </c>
      <c r="H147" t="s">
        <v>217</v>
      </c>
      <c r="I147" t="s">
        <v>218</v>
      </c>
      <c r="J147" t="s">
        <v>449</v>
      </c>
      <c r="K147" t="s">
        <v>78</v>
      </c>
      <c r="L147" t="s">
        <v>79</v>
      </c>
      <c r="M147" t="s">
        <v>80</v>
      </c>
      <c r="N147" t="s">
        <v>450</v>
      </c>
      <c r="O147" t="s">
        <v>94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5.25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31.84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102.06</v>
      </c>
      <c r="BM147">
        <v>15.31</v>
      </c>
      <c r="BN147">
        <v>117.37</v>
      </c>
      <c r="BO147">
        <v>117.37</v>
      </c>
      <c r="BQ147" t="s">
        <v>104</v>
      </c>
      <c r="BR147" t="s">
        <v>104</v>
      </c>
      <c r="BS147" s="3">
        <v>45140</v>
      </c>
      <c r="BT147" s="4">
        <v>0.30833333333333335</v>
      </c>
      <c r="BU147" t="s">
        <v>158</v>
      </c>
      <c r="BV147" t="s">
        <v>86</v>
      </c>
      <c r="BY147">
        <v>1200</v>
      </c>
      <c r="BZ147" t="s">
        <v>97</v>
      </c>
      <c r="CA147" t="s">
        <v>448</v>
      </c>
      <c r="CC147" t="s">
        <v>80</v>
      </c>
      <c r="CD147">
        <v>2013</v>
      </c>
      <c r="CE147" t="s">
        <v>89</v>
      </c>
      <c r="CF147" s="3">
        <v>45140</v>
      </c>
      <c r="CI147">
        <v>1</v>
      </c>
      <c r="CJ147">
        <v>1</v>
      </c>
      <c r="CK147">
        <v>42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"009943453063"</f>
        <v>009943453063</v>
      </c>
      <c r="F148" s="3">
        <v>45139</v>
      </c>
      <c r="G148">
        <v>202405</v>
      </c>
      <c r="H148" t="s">
        <v>221</v>
      </c>
      <c r="I148" t="s">
        <v>222</v>
      </c>
      <c r="J148" t="s">
        <v>223</v>
      </c>
      <c r="K148" t="s">
        <v>78</v>
      </c>
      <c r="L148" t="s">
        <v>79</v>
      </c>
      <c r="M148" t="s">
        <v>80</v>
      </c>
      <c r="N148" t="s">
        <v>77</v>
      </c>
      <c r="O148" t="s">
        <v>82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16.66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50.67</v>
      </c>
      <c r="BM148">
        <v>7.6</v>
      </c>
      <c r="BN148">
        <v>58.27</v>
      </c>
      <c r="BO148">
        <v>58.27</v>
      </c>
      <c r="BQ148" t="s">
        <v>202</v>
      </c>
      <c r="BR148" t="s">
        <v>216</v>
      </c>
      <c r="BS148" s="3">
        <v>45140</v>
      </c>
      <c r="BT148" s="4">
        <v>0.30972222222222223</v>
      </c>
      <c r="BU148" t="s">
        <v>158</v>
      </c>
      <c r="BV148" t="s">
        <v>86</v>
      </c>
      <c r="BY148">
        <v>1200</v>
      </c>
      <c r="BZ148" t="s">
        <v>87</v>
      </c>
      <c r="CA148" t="s">
        <v>448</v>
      </c>
      <c r="CC148" t="s">
        <v>80</v>
      </c>
      <c r="CD148">
        <v>2013</v>
      </c>
      <c r="CE148" t="s">
        <v>89</v>
      </c>
      <c r="CF148" s="3">
        <v>45140</v>
      </c>
      <c r="CI148">
        <v>1</v>
      </c>
      <c r="CJ148">
        <v>1</v>
      </c>
      <c r="CK148">
        <v>22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"009942877298"</f>
        <v>009942877298</v>
      </c>
      <c r="F149" s="3">
        <v>45139</v>
      </c>
      <c r="G149">
        <v>202405</v>
      </c>
      <c r="H149" t="s">
        <v>153</v>
      </c>
      <c r="I149" t="s">
        <v>154</v>
      </c>
      <c r="J149" t="s">
        <v>155</v>
      </c>
      <c r="K149" t="s">
        <v>78</v>
      </c>
      <c r="L149" t="s">
        <v>79</v>
      </c>
      <c r="M149" t="s">
        <v>80</v>
      </c>
      <c r="N149" t="s">
        <v>77</v>
      </c>
      <c r="O149" t="s">
        <v>94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41.26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130.71</v>
      </c>
      <c r="BM149">
        <v>19.61</v>
      </c>
      <c r="BN149">
        <v>150.32</v>
      </c>
      <c r="BO149">
        <v>150.32</v>
      </c>
      <c r="BQ149" t="s">
        <v>202</v>
      </c>
      <c r="BR149" t="s">
        <v>157</v>
      </c>
      <c r="BS149" s="3">
        <v>45140</v>
      </c>
      <c r="BT149" s="4">
        <v>0.30972222222222223</v>
      </c>
      <c r="BU149" t="s">
        <v>158</v>
      </c>
      <c r="BV149" t="s">
        <v>86</v>
      </c>
      <c r="BY149">
        <v>1200</v>
      </c>
      <c r="BZ149" t="s">
        <v>97</v>
      </c>
      <c r="CA149" t="s">
        <v>448</v>
      </c>
      <c r="CC149" t="s">
        <v>80</v>
      </c>
      <c r="CD149">
        <v>2013</v>
      </c>
      <c r="CE149" t="s">
        <v>89</v>
      </c>
      <c r="CF149" s="3">
        <v>45140</v>
      </c>
      <c r="CI149">
        <v>1</v>
      </c>
      <c r="CJ149">
        <v>1</v>
      </c>
      <c r="CK149">
        <v>41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"009943081956"</f>
        <v>009943081956</v>
      </c>
      <c r="F150" s="3">
        <v>45139</v>
      </c>
      <c r="G150">
        <v>202405</v>
      </c>
      <c r="H150" t="s">
        <v>79</v>
      </c>
      <c r="I150" t="s">
        <v>80</v>
      </c>
      <c r="J150" t="s">
        <v>220</v>
      </c>
      <c r="K150" t="s">
        <v>78</v>
      </c>
      <c r="L150" t="s">
        <v>79</v>
      </c>
      <c r="M150" t="s">
        <v>80</v>
      </c>
      <c r="N150" t="s">
        <v>77</v>
      </c>
      <c r="O150" t="s">
        <v>94</v>
      </c>
      <c r="P150" t="str">
        <f>"..                            "</f>
        <v xml:space="preserve">..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31.84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102.06</v>
      </c>
      <c r="BM150">
        <v>15.31</v>
      </c>
      <c r="BN150">
        <v>117.37</v>
      </c>
      <c r="BO150">
        <v>117.37</v>
      </c>
      <c r="BQ150" t="s">
        <v>214</v>
      </c>
      <c r="BR150" t="s">
        <v>451</v>
      </c>
      <c r="BS150" s="3">
        <v>45140</v>
      </c>
      <c r="BT150" s="4">
        <v>0.30972222222222223</v>
      </c>
      <c r="BU150" t="s">
        <v>158</v>
      </c>
      <c r="BV150" t="s">
        <v>86</v>
      </c>
      <c r="BY150">
        <v>1200</v>
      </c>
      <c r="BZ150" t="s">
        <v>97</v>
      </c>
      <c r="CA150" t="s">
        <v>448</v>
      </c>
      <c r="CC150" t="s">
        <v>80</v>
      </c>
      <c r="CD150">
        <v>2013</v>
      </c>
      <c r="CE150" t="s">
        <v>89</v>
      </c>
      <c r="CF150" s="3">
        <v>45140</v>
      </c>
      <c r="CI150">
        <v>1</v>
      </c>
      <c r="CJ150">
        <v>1</v>
      </c>
      <c r="CK150">
        <v>42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"009943810032"</f>
        <v>009943810032</v>
      </c>
      <c r="F151" s="3">
        <v>45139</v>
      </c>
      <c r="G151">
        <v>202405</v>
      </c>
      <c r="H151" t="s">
        <v>75</v>
      </c>
      <c r="I151" t="s">
        <v>76</v>
      </c>
      <c r="J151" t="s">
        <v>161</v>
      </c>
      <c r="K151" t="s">
        <v>78</v>
      </c>
      <c r="L151" t="s">
        <v>79</v>
      </c>
      <c r="M151" t="s">
        <v>80</v>
      </c>
      <c r="N151" t="s">
        <v>239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21.33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64.87</v>
      </c>
      <c r="BM151">
        <v>9.73</v>
      </c>
      <c r="BN151">
        <v>74.599999999999994</v>
      </c>
      <c r="BO151">
        <v>74.599999999999994</v>
      </c>
      <c r="BR151" t="s">
        <v>157</v>
      </c>
      <c r="BS151" s="3">
        <v>45140</v>
      </c>
      <c r="BT151" s="4">
        <v>0.45833333333333331</v>
      </c>
      <c r="BU151" t="s">
        <v>158</v>
      </c>
      <c r="BV151" t="s">
        <v>90</v>
      </c>
      <c r="BW151" t="s">
        <v>452</v>
      </c>
      <c r="BX151" t="s">
        <v>453</v>
      </c>
      <c r="BY151">
        <v>1200</v>
      </c>
      <c r="BZ151" t="s">
        <v>87</v>
      </c>
      <c r="CA151" t="s">
        <v>448</v>
      </c>
      <c r="CC151" t="s">
        <v>80</v>
      </c>
      <c r="CD151">
        <v>2013</v>
      </c>
      <c r="CE151" t="s">
        <v>89</v>
      </c>
      <c r="CF151" s="3">
        <v>45140</v>
      </c>
      <c r="CI151">
        <v>1</v>
      </c>
      <c r="CJ151">
        <v>1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"029908395239"</f>
        <v>029908395239</v>
      </c>
      <c r="F152" s="3">
        <v>45139</v>
      </c>
      <c r="G152">
        <v>202405</v>
      </c>
      <c r="H152" t="s">
        <v>75</v>
      </c>
      <c r="I152" t="s">
        <v>76</v>
      </c>
      <c r="J152" t="s">
        <v>77</v>
      </c>
      <c r="K152" t="s">
        <v>78</v>
      </c>
      <c r="L152" t="s">
        <v>100</v>
      </c>
      <c r="M152" t="s">
        <v>101</v>
      </c>
      <c r="N152" t="s">
        <v>77</v>
      </c>
      <c r="O152" t="s">
        <v>94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48.06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4</v>
      </c>
      <c r="BJ152">
        <v>18.600000000000001</v>
      </c>
      <c r="BK152">
        <v>19</v>
      </c>
      <c r="BL152">
        <v>151.38999999999999</v>
      </c>
      <c r="BM152">
        <v>22.71</v>
      </c>
      <c r="BN152">
        <v>174.1</v>
      </c>
      <c r="BO152">
        <v>174.1</v>
      </c>
      <c r="BQ152" t="s">
        <v>454</v>
      </c>
      <c r="BR152" t="s">
        <v>165</v>
      </c>
      <c r="BS152" s="3">
        <v>45141</v>
      </c>
      <c r="BT152" s="4">
        <v>0.33819444444444446</v>
      </c>
      <c r="BU152" t="s">
        <v>455</v>
      </c>
      <c r="BV152" t="s">
        <v>86</v>
      </c>
      <c r="BY152">
        <v>46620</v>
      </c>
      <c r="BZ152" t="s">
        <v>97</v>
      </c>
      <c r="CA152" t="s">
        <v>267</v>
      </c>
      <c r="CC152" t="s">
        <v>101</v>
      </c>
      <c r="CD152">
        <v>7441</v>
      </c>
      <c r="CE152" t="s">
        <v>89</v>
      </c>
      <c r="CF152" s="3">
        <v>45142</v>
      </c>
      <c r="CI152">
        <v>3</v>
      </c>
      <c r="CJ152">
        <v>2</v>
      </c>
      <c r="CK152">
        <v>41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"009941869285"</f>
        <v>009941869285</v>
      </c>
      <c r="F153" s="3">
        <v>45139</v>
      </c>
      <c r="G153">
        <v>202405</v>
      </c>
      <c r="H153" t="s">
        <v>75</v>
      </c>
      <c r="I153" t="s">
        <v>76</v>
      </c>
      <c r="J153" t="s">
        <v>456</v>
      </c>
      <c r="K153" t="s">
        <v>78</v>
      </c>
      <c r="L153" t="s">
        <v>79</v>
      </c>
      <c r="M153" t="s">
        <v>80</v>
      </c>
      <c r="N153" t="s">
        <v>162</v>
      </c>
      <c r="O153" t="s">
        <v>94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5.25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41.26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130.71</v>
      </c>
      <c r="BM153">
        <v>19.61</v>
      </c>
      <c r="BN153">
        <v>150.32</v>
      </c>
      <c r="BO153">
        <v>150.32</v>
      </c>
      <c r="BS153" s="3">
        <v>45141</v>
      </c>
      <c r="BT153" s="4">
        <v>0.32430555555555557</v>
      </c>
      <c r="BU153" t="s">
        <v>158</v>
      </c>
      <c r="BV153" t="s">
        <v>90</v>
      </c>
      <c r="BW153" t="s">
        <v>247</v>
      </c>
      <c r="BX153" t="s">
        <v>453</v>
      </c>
      <c r="BY153">
        <v>1200</v>
      </c>
      <c r="BZ153" t="s">
        <v>97</v>
      </c>
      <c r="CA153" t="s">
        <v>88</v>
      </c>
      <c r="CC153" t="s">
        <v>80</v>
      </c>
      <c r="CD153">
        <v>2013</v>
      </c>
      <c r="CE153" t="s">
        <v>89</v>
      </c>
      <c r="CF153" s="3">
        <v>45142</v>
      </c>
      <c r="CI153">
        <v>1</v>
      </c>
      <c r="CJ153">
        <v>2</v>
      </c>
      <c r="CK153">
        <v>41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"009943056427"</f>
        <v>009943056427</v>
      </c>
      <c r="F154" s="3">
        <v>45139</v>
      </c>
      <c r="G154">
        <v>202405</v>
      </c>
      <c r="H154" t="s">
        <v>138</v>
      </c>
      <c r="I154" t="s">
        <v>139</v>
      </c>
      <c r="J154" t="s">
        <v>213</v>
      </c>
      <c r="K154" t="s">
        <v>78</v>
      </c>
      <c r="L154" t="s">
        <v>79</v>
      </c>
      <c r="M154" t="s">
        <v>80</v>
      </c>
      <c r="N154" t="s">
        <v>77</v>
      </c>
      <c r="O154" t="s">
        <v>82</v>
      </c>
      <c r="P154" t="str">
        <f>"..                            "</f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28.66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10.8</v>
      </c>
      <c r="BK154">
        <v>11</v>
      </c>
      <c r="BL154">
        <v>87.15</v>
      </c>
      <c r="BM154">
        <v>13.07</v>
      </c>
      <c r="BN154">
        <v>100.22</v>
      </c>
      <c r="BO154">
        <v>100.22</v>
      </c>
      <c r="BQ154" t="s">
        <v>214</v>
      </c>
      <c r="BR154" t="s">
        <v>157</v>
      </c>
      <c r="BS154" s="3">
        <v>45140</v>
      </c>
      <c r="BT154" s="4">
        <v>0.30972222222222223</v>
      </c>
      <c r="BU154" t="s">
        <v>158</v>
      </c>
      <c r="BV154" t="s">
        <v>86</v>
      </c>
      <c r="BY154">
        <v>54000</v>
      </c>
      <c r="BZ154" t="s">
        <v>87</v>
      </c>
      <c r="CA154" t="s">
        <v>448</v>
      </c>
      <c r="CC154" t="s">
        <v>80</v>
      </c>
      <c r="CD154">
        <v>2013</v>
      </c>
      <c r="CE154" t="s">
        <v>89</v>
      </c>
      <c r="CF154" s="3">
        <v>45140</v>
      </c>
      <c r="CI154">
        <v>1</v>
      </c>
      <c r="CJ154">
        <v>1</v>
      </c>
      <c r="CK154">
        <v>22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"009943624204"</f>
        <v>009943624204</v>
      </c>
      <c r="F155" s="3">
        <v>45139</v>
      </c>
      <c r="G155">
        <v>202405</v>
      </c>
      <c r="H155" t="s">
        <v>79</v>
      </c>
      <c r="I155" t="s">
        <v>80</v>
      </c>
      <c r="J155" t="s">
        <v>99</v>
      </c>
      <c r="K155" t="s">
        <v>78</v>
      </c>
      <c r="L155" t="s">
        <v>100</v>
      </c>
      <c r="M155" t="s">
        <v>101</v>
      </c>
      <c r="N155" t="s">
        <v>457</v>
      </c>
      <c r="O155" t="s">
        <v>103</v>
      </c>
      <c r="P155" t="str">
        <f t="shared" ref="P155:P163" si="4">"N A                           "</f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1.4</v>
      </c>
      <c r="BK155">
        <v>2</v>
      </c>
      <c r="BL155">
        <v>121.64</v>
      </c>
      <c r="BM155">
        <v>18.25</v>
      </c>
      <c r="BN155">
        <v>139.88999999999999</v>
      </c>
      <c r="BO155">
        <v>139.88999999999999</v>
      </c>
      <c r="BQ155" t="s">
        <v>458</v>
      </c>
      <c r="BR155" t="s">
        <v>104</v>
      </c>
      <c r="BS155" s="3">
        <v>45140</v>
      </c>
      <c r="BT155" s="4">
        <v>0.4375</v>
      </c>
      <c r="BU155" t="s">
        <v>459</v>
      </c>
      <c r="BV155" t="s">
        <v>86</v>
      </c>
      <c r="BY155">
        <v>6973.6</v>
      </c>
      <c r="BZ155" t="s">
        <v>97</v>
      </c>
      <c r="CA155" t="s">
        <v>146</v>
      </c>
      <c r="CC155" t="s">
        <v>101</v>
      </c>
      <c r="CD155">
        <v>7925</v>
      </c>
      <c r="CE155" t="s">
        <v>89</v>
      </c>
      <c r="CF155" s="3">
        <v>45141</v>
      </c>
      <c r="CI155">
        <v>1</v>
      </c>
      <c r="CJ155">
        <v>1</v>
      </c>
      <c r="CK155">
        <v>31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"009943624206"</f>
        <v>009943624206</v>
      </c>
      <c r="F156" s="3">
        <v>45139</v>
      </c>
      <c r="G156">
        <v>202405</v>
      </c>
      <c r="H156" t="s">
        <v>79</v>
      </c>
      <c r="I156" t="s">
        <v>80</v>
      </c>
      <c r="J156" t="s">
        <v>99</v>
      </c>
      <c r="K156" t="s">
        <v>78</v>
      </c>
      <c r="L156" t="s">
        <v>460</v>
      </c>
      <c r="M156" t="s">
        <v>461</v>
      </c>
      <c r="N156" t="s">
        <v>462</v>
      </c>
      <c r="O156" t="s">
        <v>103</v>
      </c>
      <c r="P156" t="str">
        <f t="shared" si="4"/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41.34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0.7</v>
      </c>
      <c r="BJ156">
        <v>2.4</v>
      </c>
      <c r="BK156">
        <v>3</v>
      </c>
      <c r="BL156">
        <v>125.7</v>
      </c>
      <c r="BM156">
        <v>18.86</v>
      </c>
      <c r="BN156">
        <v>144.56</v>
      </c>
      <c r="BO156">
        <v>144.56</v>
      </c>
      <c r="BQ156" t="s">
        <v>104</v>
      </c>
      <c r="BR156" t="s">
        <v>186</v>
      </c>
      <c r="BS156" s="3">
        <v>45152</v>
      </c>
      <c r="BT156" s="4">
        <v>0.41666666666666669</v>
      </c>
      <c r="BU156" t="s">
        <v>463</v>
      </c>
      <c r="BV156" t="s">
        <v>90</v>
      </c>
      <c r="BW156" t="s">
        <v>339</v>
      </c>
      <c r="BX156" t="s">
        <v>340</v>
      </c>
      <c r="BY156">
        <v>12079.38</v>
      </c>
      <c r="BZ156" t="s">
        <v>97</v>
      </c>
      <c r="CC156" t="s">
        <v>461</v>
      </c>
      <c r="CD156">
        <v>7130</v>
      </c>
      <c r="CE156" t="s">
        <v>89</v>
      </c>
      <c r="CF156" s="3">
        <v>45153</v>
      </c>
      <c r="CI156">
        <v>1</v>
      </c>
      <c r="CJ156">
        <v>9</v>
      </c>
      <c r="CK156">
        <v>33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"009943624211"</f>
        <v>009943624211</v>
      </c>
      <c r="F157" s="3">
        <v>45139</v>
      </c>
      <c r="G157">
        <v>202405</v>
      </c>
      <c r="H157" t="s">
        <v>79</v>
      </c>
      <c r="I157" t="s">
        <v>80</v>
      </c>
      <c r="J157" t="s">
        <v>99</v>
      </c>
      <c r="K157" t="s">
        <v>78</v>
      </c>
      <c r="L157" t="s">
        <v>464</v>
      </c>
      <c r="M157" t="s">
        <v>465</v>
      </c>
      <c r="N157" t="s">
        <v>466</v>
      </c>
      <c r="O157" t="s">
        <v>94</v>
      </c>
      <c r="P157" t="str">
        <f t="shared" si="4"/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31.84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1.2</v>
      </c>
      <c r="BK157">
        <v>2</v>
      </c>
      <c r="BL157">
        <v>102.06</v>
      </c>
      <c r="BM157">
        <v>15.31</v>
      </c>
      <c r="BN157">
        <v>117.37</v>
      </c>
      <c r="BO157">
        <v>117.37</v>
      </c>
      <c r="BQ157" t="s">
        <v>104</v>
      </c>
      <c r="BR157" t="s">
        <v>104</v>
      </c>
      <c r="BS157" s="3">
        <v>45140</v>
      </c>
      <c r="BT157" s="4">
        <v>0.3840277777777778</v>
      </c>
      <c r="BU157" t="s">
        <v>467</v>
      </c>
      <c r="BV157" t="s">
        <v>86</v>
      </c>
      <c r="BY157">
        <v>6243.93</v>
      </c>
      <c r="BZ157" t="s">
        <v>97</v>
      </c>
      <c r="CC157" t="s">
        <v>465</v>
      </c>
      <c r="CD157">
        <v>1448</v>
      </c>
      <c r="CE157" t="s">
        <v>89</v>
      </c>
      <c r="CF157" s="3">
        <v>45140</v>
      </c>
      <c r="CI157">
        <v>1</v>
      </c>
      <c r="CJ157">
        <v>1</v>
      </c>
      <c r="CK157">
        <v>42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"009943624208"</f>
        <v>009943624208</v>
      </c>
      <c r="F158" s="3">
        <v>45139</v>
      </c>
      <c r="G158">
        <v>202405</v>
      </c>
      <c r="H158" t="s">
        <v>79</v>
      </c>
      <c r="I158" t="s">
        <v>80</v>
      </c>
      <c r="J158" t="s">
        <v>99</v>
      </c>
      <c r="K158" t="s">
        <v>78</v>
      </c>
      <c r="L158" t="s">
        <v>75</v>
      </c>
      <c r="M158" t="s">
        <v>76</v>
      </c>
      <c r="N158" t="s">
        <v>468</v>
      </c>
      <c r="O158" t="s">
        <v>103</v>
      </c>
      <c r="P158" t="str">
        <f t="shared" si="4"/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1.1000000000000001</v>
      </c>
      <c r="BJ158">
        <v>4.7</v>
      </c>
      <c r="BK158">
        <v>5</v>
      </c>
      <c r="BL158">
        <v>152.05000000000001</v>
      </c>
      <c r="BM158">
        <v>22.81</v>
      </c>
      <c r="BN158">
        <v>174.86</v>
      </c>
      <c r="BO158">
        <v>174.86</v>
      </c>
      <c r="BQ158" t="s">
        <v>104</v>
      </c>
      <c r="BR158" t="s">
        <v>186</v>
      </c>
      <c r="BS158" s="3">
        <v>45140</v>
      </c>
      <c r="BT158" s="4">
        <v>0.34027777777777773</v>
      </c>
      <c r="BU158" t="s">
        <v>469</v>
      </c>
      <c r="BV158" t="s">
        <v>86</v>
      </c>
      <c r="BY158">
        <v>23599.37</v>
      </c>
      <c r="BZ158" t="s">
        <v>97</v>
      </c>
      <c r="CA158" t="s">
        <v>470</v>
      </c>
      <c r="CC158" t="s">
        <v>76</v>
      </c>
      <c r="CD158">
        <v>3629</v>
      </c>
      <c r="CE158" t="s">
        <v>89</v>
      </c>
      <c r="CF158" s="3">
        <v>45141</v>
      </c>
      <c r="CI158">
        <v>1</v>
      </c>
      <c r="CJ158">
        <v>1</v>
      </c>
      <c r="CK158">
        <v>31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"009943624207"</f>
        <v>009943624207</v>
      </c>
      <c r="F159" s="3">
        <v>45139</v>
      </c>
      <c r="G159">
        <v>202405</v>
      </c>
      <c r="H159" t="s">
        <v>79</v>
      </c>
      <c r="I159" t="s">
        <v>80</v>
      </c>
      <c r="J159" t="s">
        <v>99</v>
      </c>
      <c r="K159" t="s">
        <v>78</v>
      </c>
      <c r="L159" t="s">
        <v>79</v>
      </c>
      <c r="M159" t="s">
        <v>80</v>
      </c>
      <c r="N159" t="s">
        <v>471</v>
      </c>
      <c r="O159" t="s">
        <v>103</v>
      </c>
      <c r="P159" t="str">
        <f t="shared" si="4"/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16.670000000000002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0.8</v>
      </c>
      <c r="BJ159">
        <v>5.0999999999999996</v>
      </c>
      <c r="BK159">
        <v>6</v>
      </c>
      <c r="BL159">
        <v>50.69</v>
      </c>
      <c r="BM159">
        <v>7.6</v>
      </c>
      <c r="BN159">
        <v>58.29</v>
      </c>
      <c r="BO159">
        <v>58.29</v>
      </c>
      <c r="BQ159" t="s">
        <v>104</v>
      </c>
      <c r="BR159" t="s">
        <v>186</v>
      </c>
      <c r="BS159" s="3">
        <v>45140</v>
      </c>
      <c r="BT159" s="4">
        <v>0.60138888888888886</v>
      </c>
      <c r="BU159" t="s">
        <v>472</v>
      </c>
      <c r="BV159" t="s">
        <v>86</v>
      </c>
      <c r="BY159">
        <v>25723.53</v>
      </c>
      <c r="BZ159" t="s">
        <v>97</v>
      </c>
      <c r="CA159" t="s">
        <v>473</v>
      </c>
      <c r="CC159" t="s">
        <v>80</v>
      </c>
      <c r="CD159">
        <v>2195</v>
      </c>
      <c r="CE159" t="s">
        <v>89</v>
      </c>
      <c r="CF159" s="3">
        <v>45140</v>
      </c>
      <c r="CI159">
        <v>1</v>
      </c>
      <c r="CJ159">
        <v>1</v>
      </c>
      <c r="CK159">
        <v>32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"009943624201"</f>
        <v>009943624201</v>
      </c>
      <c r="F160" s="3">
        <v>45139</v>
      </c>
      <c r="G160">
        <v>202405</v>
      </c>
      <c r="H160" t="s">
        <v>79</v>
      </c>
      <c r="I160" t="s">
        <v>80</v>
      </c>
      <c r="J160" t="s">
        <v>99</v>
      </c>
      <c r="K160" t="s">
        <v>78</v>
      </c>
      <c r="L160" t="s">
        <v>474</v>
      </c>
      <c r="M160" t="s">
        <v>474</v>
      </c>
      <c r="N160" t="s">
        <v>475</v>
      </c>
      <c r="O160" t="s">
        <v>103</v>
      </c>
      <c r="P160" t="str">
        <f t="shared" si="4"/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41.34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</v>
      </c>
      <c r="BK160">
        <v>2</v>
      </c>
      <c r="BL160">
        <v>125.7</v>
      </c>
      <c r="BM160">
        <v>18.86</v>
      </c>
      <c r="BN160">
        <v>144.56</v>
      </c>
      <c r="BO160">
        <v>144.56</v>
      </c>
      <c r="BQ160" t="s">
        <v>476</v>
      </c>
      <c r="BR160" t="s">
        <v>186</v>
      </c>
      <c r="BS160" s="3">
        <v>45145</v>
      </c>
      <c r="BT160" s="4">
        <v>0.57708333333333328</v>
      </c>
      <c r="BU160" t="s">
        <v>477</v>
      </c>
      <c r="BV160" t="s">
        <v>86</v>
      </c>
      <c r="BY160">
        <v>9955.6200000000008</v>
      </c>
      <c r="BZ160" t="s">
        <v>478</v>
      </c>
      <c r="CA160" t="s">
        <v>479</v>
      </c>
      <c r="CC160" t="s">
        <v>474</v>
      </c>
      <c r="CD160">
        <v>2970</v>
      </c>
      <c r="CE160" t="s">
        <v>89</v>
      </c>
      <c r="CF160" s="3">
        <v>45148</v>
      </c>
      <c r="CI160">
        <v>5</v>
      </c>
      <c r="CJ160">
        <v>4</v>
      </c>
      <c r="CK160">
        <v>33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"009943624210"</f>
        <v>009943624210</v>
      </c>
      <c r="F161" s="3">
        <v>45139</v>
      </c>
      <c r="G161">
        <v>202405</v>
      </c>
      <c r="H161" t="s">
        <v>79</v>
      </c>
      <c r="I161" t="s">
        <v>80</v>
      </c>
      <c r="J161" t="s">
        <v>99</v>
      </c>
      <c r="K161" t="s">
        <v>78</v>
      </c>
      <c r="L161" t="s">
        <v>100</v>
      </c>
      <c r="M161" t="s">
        <v>101</v>
      </c>
      <c r="N161" t="s">
        <v>77</v>
      </c>
      <c r="O161" t="s">
        <v>103</v>
      </c>
      <c r="P161" t="str">
        <f t="shared" si="4"/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121.64</v>
      </c>
      <c r="BM161">
        <v>18.25</v>
      </c>
      <c r="BN161">
        <v>139.88999999999999</v>
      </c>
      <c r="BO161">
        <v>139.88999999999999</v>
      </c>
      <c r="BQ161" t="s">
        <v>480</v>
      </c>
      <c r="BR161" t="s">
        <v>262</v>
      </c>
      <c r="BS161" s="3">
        <v>45140</v>
      </c>
      <c r="BT161" s="4">
        <v>0.33055555555555555</v>
      </c>
      <c r="BU161" t="s">
        <v>266</v>
      </c>
      <c r="BV161" t="s">
        <v>86</v>
      </c>
      <c r="BY161">
        <v>1200</v>
      </c>
      <c r="BZ161" t="s">
        <v>97</v>
      </c>
      <c r="CA161" t="s">
        <v>267</v>
      </c>
      <c r="CC161" t="s">
        <v>101</v>
      </c>
      <c r="CD161">
        <v>7441</v>
      </c>
      <c r="CE161" t="s">
        <v>89</v>
      </c>
      <c r="CF161" s="3">
        <v>45141</v>
      </c>
      <c r="CI161">
        <v>1</v>
      </c>
      <c r="CJ161">
        <v>1</v>
      </c>
      <c r="CK161">
        <v>31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"009943624205"</f>
        <v>009943624205</v>
      </c>
      <c r="F162" s="3">
        <v>45139</v>
      </c>
      <c r="G162">
        <v>202405</v>
      </c>
      <c r="H162" t="s">
        <v>79</v>
      </c>
      <c r="I162" t="s">
        <v>80</v>
      </c>
      <c r="J162" t="s">
        <v>99</v>
      </c>
      <c r="K162" t="s">
        <v>78</v>
      </c>
      <c r="L162" t="s">
        <v>229</v>
      </c>
      <c r="M162" t="s">
        <v>230</v>
      </c>
      <c r="N162" t="s">
        <v>481</v>
      </c>
      <c r="O162" t="s">
        <v>103</v>
      </c>
      <c r="P162" t="str">
        <f t="shared" si="4"/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16.670000000000002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0.9</v>
      </c>
      <c r="BJ162">
        <v>2.2000000000000002</v>
      </c>
      <c r="BK162">
        <v>3</v>
      </c>
      <c r="BL162">
        <v>50.69</v>
      </c>
      <c r="BM162">
        <v>7.6</v>
      </c>
      <c r="BN162">
        <v>58.29</v>
      </c>
      <c r="BO162">
        <v>58.29</v>
      </c>
      <c r="BQ162" t="s">
        <v>104</v>
      </c>
      <c r="BR162" t="s">
        <v>186</v>
      </c>
      <c r="BS162" s="3">
        <v>45146</v>
      </c>
      <c r="BT162" s="4">
        <v>0.40902777777777777</v>
      </c>
      <c r="BU162" t="s">
        <v>482</v>
      </c>
      <c r="BV162" t="s">
        <v>90</v>
      </c>
      <c r="BW162" t="s">
        <v>247</v>
      </c>
      <c r="BX162" t="s">
        <v>483</v>
      </c>
      <c r="BY162">
        <v>11148.94</v>
      </c>
      <c r="BZ162" t="s">
        <v>97</v>
      </c>
      <c r="CA162" t="s">
        <v>484</v>
      </c>
      <c r="CC162" t="s">
        <v>230</v>
      </c>
      <c r="CD162">
        <v>2156</v>
      </c>
      <c r="CE162" t="s">
        <v>89</v>
      </c>
      <c r="CF162" s="3">
        <v>45146</v>
      </c>
      <c r="CI162">
        <v>1</v>
      </c>
      <c r="CJ162">
        <v>5</v>
      </c>
      <c r="CK162">
        <v>32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"009943711114"</f>
        <v>009943711114</v>
      </c>
      <c r="F163" s="3">
        <v>45139</v>
      </c>
      <c r="G163">
        <v>202405</v>
      </c>
      <c r="H163" t="s">
        <v>79</v>
      </c>
      <c r="I163" t="s">
        <v>80</v>
      </c>
      <c r="J163" t="s">
        <v>215</v>
      </c>
      <c r="K163" t="s">
        <v>78</v>
      </c>
      <c r="L163" t="s">
        <v>79</v>
      </c>
      <c r="M163" t="s">
        <v>80</v>
      </c>
      <c r="N163" t="s">
        <v>77</v>
      </c>
      <c r="O163" t="s">
        <v>94</v>
      </c>
      <c r="P163" t="str">
        <f t="shared" si="4"/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5.25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31.84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102.06</v>
      </c>
      <c r="BM163">
        <v>15.31</v>
      </c>
      <c r="BN163">
        <v>117.37</v>
      </c>
      <c r="BO163">
        <v>117.37</v>
      </c>
      <c r="BQ163" t="s">
        <v>202</v>
      </c>
      <c r="BR163" t="s">
        <v>104</v>
      </c>
      <c r="BS163" s="3">
        <v>45140</v>
      </c>
      <c r="BT163" s="4">
        <v>0.30972222222222223</v>
      </c>
      <c r="BU163" t="s">
        <v>158</v>
      </c>
      <c r="BV163" t="s">
        <v>86</v>
      </c>
      <c r="BY163">
        <v>1200</v>
      </c>
      <c r="BZ163" t="s">
        <v>97</v>
      </c>
      <c r="CA163" t="s">
        <v>448</v>
      </c>
      <c r="CC163" t="s">
        <v>80</v>
      </c>
      <c r="CD163">
        <v>2013</v>
      </c>
      <c r="CE163" t="s">
        <v>89</v>
      </c>
      <c r="CF163" s="3">
        <v>45140</v>
      </c>
      <c r="CI163">
        <v>1</v>
      </c>
      <c r="CJ163">
        <v>1</v>
      </c>
      <c r="CK163">
        <v>42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"009942989032"</f>
        <v>009942989032</v>
      </c>
      <c r="F164" s="3">
        <v>45140</v>
      </c>
      <c r="G164">
        <v>202405</v>
      </c>
      <c r="H164" t="s">
        <v>79</v>
      </c>
      <c r="I164" t="s">
        <v>80</v>
      </c>
      <c r="J164" t="s">
        <v>207</v>
      </c>
      <c r="K164" t="s">
        <v>78</v>
      </c>
      <c r="L164" t="s">
        <v>79</v>
      </c>
      <c r="M164" t="s">
        <v>80</v>
      </c>
      <c r="N164" t="s">
        <v>77</v>
      </c>
      <c r="O164" t="s">
        <v>94</v>
      </c>
      <c r="P164" t="str">
        <f>"JNX2905523547                 "</f>
        <v xml:space="preserve">JNX2905523547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5.25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33.46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103.68</v>
      </c>
      <c r="BM164">
        <v>15.55</v>
      </c>
      <c r="BN164">
        <v>119.23</v>
      </c>
      <c r="BO164">
        <v>119.23</v>
      </c>
      <c r="BQ164" t="s">
        <v>104</v>
      </c>
      <c r="BR164" t="s">
        <v>157</v>
      </c>
      <c r="BS164" s="3">
        <v>45141</v>
      </c>
      <c r="BT164" s="4">
        <v>0.29652777777777778</v>
      </c>
      <c r="BU164" t="s">
        <v>158</v>
      </c>
      <c r="BV164" t="s">
        <v>86</v>
      </c>
      <c r="BY164">
        <v>1200</v>
      </c>
      <c r="BZ164" t="s">
        <v>97</v>
      </c>
      <c r="CA164" t="s">
        <v>88</v>
      </c>
      <c r="CC164" t="s">
        <v>80</v>
      </c>
      <c r="CD164">
        <v>2013</v>
      </c>
      <c r="CE164" t="s">
        <v>89</v>
      </c>
      <c r="CF164" s="3">
        <v>45142</v>
      </c>
      <c r="CI164">
        <v>1</v>
      </c>
      <c r="CJ164">
        <v>1</v>
      </c>
      <c r="CK164">
        <v>42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"009943416520"</f>
        <v>009943416520</v>
      </c>
      <c r="F165" s="3">
        <v>45140</v>
      </c>
      <c r="G165">
        <v>202405</v>
      </c>
      <c r="H165" t="s">
        <v>174</v>
      </c>
      <c r="I165" t="s">
        <v>175</v>
      </c>
      <c r="J165" t="s">
        <v>190</v>
      </c>
      <c r="K165" t="s">
        <v>78</v>
      </c>
      <c r="L165" t="s">
        <v>79</v>
      </c>
      <c r="M165" t="s">
        <v>80</v>
      </c>
      <c r="N165" t="s">
        <v>485</v>
      </c>
      <c r="O165" t="s">
        <v>94</v>
      </c>
      <c r="P165" t="str">
        <f>"NOREF                         "</f>
        <v xml:space="preserve">NOREF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43.36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132.81</v>
      </c>
      <c r="BM165">
        <v>19.920000000000002</v>
      </c>
      <c r="BN165">
        <v>152.72999999999999</v>
      </c>
      <c r="BO165">
        <v>152.72999999999999</v>
      </c>
      <c r="BQ165" t="s">
        <v>202</v>
      </c>
      <c r="BR165" t="s">
        <v>192</v>
      </c>
      <c r="BS165" s="3">
        <v>45141</v>
      </c>
      <c r="BT165" s="4">
        <v>0.29652777777777778</v>
      </c>
      <c r="BU165" t="s">
        <v>158</v>
      </c>
      <c r="BV165" t="s">
        <v>86</v>
      </c>
      <c r="BY165">
        <v>1200</v>
      </c>
      <c r="BZ165" t="s">
        <v>97</v>
      </c>
      <c r="CA165" t="s">
        <v>88</v>
      </c>
      <c r="CC165" t="s">
        <v>80</v>
      </c>
      <c r="CD165">
        <v>2013</v>
      </c>
      <c r="CE165" t="s">
        <v>89</v>
      </c>
      <c r="CF165" s="3">
        <v>45142</v>
      </c>
      <c r="CI165">
        <v>1</v>
      </c>
      <c r="CJ165">
        <v>1</v>
      </c>
      <c r="CK165">
        <v>41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"009942116040"</f>
        <v>009942116040</v>
      </c>
      <c r="F166" s="3">
        <v>45140</v>
      </c>
      <c r="G166">
        <v>202405</v>
      </c>
      <c r="H166" t="s">
        <v>100</v>
      </c>
      <c r="I166" t="s">
        <v>101</v>
      </c>
      <c r="J166" t="s">
        <v>161</v>
      </c>
      <c r="K166" t="s">
        <v>78</v>
      </c>
      <c r="L166" t="s">
        <v>79</v>
      </c>
      <c r="M166" t="s">
        <v>80</v>
      </c>
      <c r="N166" t="s">
        <v>77</v>
      </c>
      <c r="O166" t="s">
        <v>103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42.04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0.3</v>
      </c>
      <c r="BJ166">
        <v>1.8</v>
      </c>
      <c r="BK166">
        <v>2</v>
      </c>
      <c r="BL166">
        <v>123.68</v>
      </c>
      <c r="BM166">
        <v>18.55</v>
      </c>
      <c r="BN166">
        <v>142.22999999999999</v>
      </c>
      <c r="BO166">
        <v>142.22999999999999</v>
      </c>
      <c r="BR166" t="s">
        <v>205</v>
      </c>
      <c r="BS166" s="3">
        <v>45141</v>
      </c>
      <c r="BT166" s="4">
        <v>0.29652777777777778</v>
      </c>
      <c r="BU166" t="s">
        <v>158</v>
      </c>
      <c r="BV166" t="s">
        <v>86</v>
      </c>
      <c r="BY166">
        <v>9079.11</v>
      </c>
      <c r="BZ166" t="s">
        <v>97</v>
      </c>
      <c r="CA166" t="s">
        <v>88</v>
      </c>
      <c r="CC166" t="s">
        <v>80</v>
      </c>
      <c r="CD166">
        <v>2013</v>
      </c>
      <c r="CE166" t="s">
        <v>89</v>
      </c>
      <c r="CF166" s="3">
        <v>45142</v>
      </c>
      <c r="CI166">
        <v>1</v>
      </c>
      <c r="CJ166">
        <v>1</v>
      </c>
      <c r="CK166">
        <v>31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"009944068379"</f>
        <v>009944068379</v>
      </c>
      <c r="F167" s="3">
        <v>45140</v>
      </c>
      <c r="G167">
        <v>202405</v>
      </c>
      <c r="H167" t="s">
        <v>79</v>
      </c>
      <c r="I167" t="s">
        <v>80</v>
      </c>
      <c r="J167" t="s">
        <v>161</v>
      </c>
      <c r="K167" t="s">
        <v>78</v>
      </c>
      <c r="L167" t="s">
        <v>79</v>
      </c>
      <c r="M167" t="s">
        <v>80</v>
      </c>
      <c r="N167" t="s">
        <v>77</v>
      </c>
      <c r="O167" t="s">
        <v>82</v>
      </c>
      <c r="P167" t="str">
        <f t="shared" ref="P167:P172" si="5">"N A                           "</f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17.52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51.53</v>
      </c>
      <c r="BM167">
        <v>7.73</v>
      </c>
      <c r="BN167">
        <v>59.26</v>
      </c>
      <c r="BO167">
        <v>59.26</v>
      </c>
      <c r="BR167" t="s">
        <v>157</v>
      </c>
      <c r="BS167" s="3">
        <v>45141</v>
      </c>
      <c r="BT167" s="4">
        <v>0.29652777777777778</v>
      </c>
      <c r="BU167" t="s">
        <v>158</v>
      </c>
      <c r="BV167" t="s">
        <v>86</v>
      </c>
      <c r="BY167">
        <v>1200</v>
      </c>
      <c r="BZ167" t="s">
        <v>87</v>
      </c>
      <c r="CA167" t="s">
        <v>88</v>
      </c>
      <c r="CC167" t="s">
        <v>80</v>
      </c>
      <c r="CD167">
        <v>2013</v>
      </c>
      <c r="CE167" t="s">
        <v>89</v>
      </c>
      <c r="CF167" s="3">
        <v>45142</v>
      </c>
      <c r="CI167">
        <v>1</v>
      </c>
      <c r="CJ167">
        <v>1</v>
      </c>
      <c r="CK167">
        <v>22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"009943624222"</f>
        <v>009943624222</v>
      </c>
      <c r="F168" s="3">
        <v>45140</v>
      </c>
      <c r="G168">
        <v>202405</v>
      </c>
      <c r="H168" t="s">
        <v>79</v>
      </c>
      <c r="I168" t="s">
        <v>80</v>
      </c>
      <c r="J168" t="s">
        <v>99</v>
      </c>
      <c r="K168" t="s">
        <v>78</v>
      </c>
      <c r="L168" t="s">
        <v>174</v>
      </c>
      <c r="M168" t="s">
        <v>175</v>
      </c>
      <c r="N168" t="s">
        <v>486</v>
      </c>
      <c r="O168" t="s">
        <v>103</v>
      </c>
      <c r="P168" t="str">
        <f t="shared" si="5"/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52.56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1.7</v>
      </c>
      <c r="BJ168">
        <v>4.5999999999999996</v>
      </c>
      <c r="BK168">
        <v>5</v>
      </c>
      <c r="BL168">
        <v>154.61000000000001</v>
      </c>
      <c r="BM168">
        <v>23.19</v>
      </c>
      <c r="BN168">
        <v>177.8</v>
      </c>
      <c r="BO168">
        <v>177.8</v>
      </c>
      <c r="BQ168" t="s">
        <v>487</v>
      </c>
      <c r="BR168" t="s">
        <v>186</v>
      </c>
      <c r="BS168" s="3">
        <v>45145</v>
      </c>
      <c r="BT168" s="4">
        <v>0.5229166666666667</v>
      </c>
      <c r="BU168" t="s">
        <v>488</v>
      </c>
      <c r="BV168" t="s">
        <v>90</v>
      </c>
      <c r="BW168" t="s">
        <v>339</v>
      </c>
      <c r="BX168" t="s">
        <v>489</v>
      </c>
      <c r="BY168">
        <v>22993.74</v>
      </c>
      <c r="BZ168" t="s">
        <v>97</v>
      </c>
      <c r="CA168" t="s">
        <v>490</v>
      </c>
      <c r="CC168" t="s">
        <v>175</v>
      </c>
      <c r="CD168">
        <v>36</v>
      </c>
      <c r="CE168" t="s">
        <v>89</v>
      </c>
      <c r="CF168" s="3">
        <v>45145</v>
      </c>
      <c r="CI168">
        <v>1</v>
      </c>
      <c r="CJ168">
        <v>3</v>
      </c>
      <c r="CK168">
        <v>31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"009943624198"</f>
        <v>009943624198</v>
      </c>
      <c r="F169" s="3">
        <v>45140</v>
      </c>
      <c r="G169">
        <v>202405</v>
      </c>
      <c r="H169" t="s">
        <v>79</v>
      </c>
      <c r="I169" t="s">
        <v>80</v>
      </c>
      <c r="J169" t="s">
        <v>99</v>
      </c>
      <c r="K169" t="s">
        <v>78</v>
      </c>
      <c r="L169" t="s">
        <v>229</v>
      </c>
      <c r="M169" t="s">
        <v>230</v>
      </c>
      <c r="N169" t="s">
        <v>491</v>
      </c>
      <c r="O169" t="s">
        <v>103</v>
      </c>
      <c r="P169" t="str">
        <f t="shared" si="5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17.52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0.7</v>
      </c>
      <c r="BJ169">
        <v>2.2000000000000002</v>
      </c>
      <c r="BK169">
        <v>3</v>
      </c>
      <c r="BL169">
        <v>51.54</v>
      </c>
      <c r="BM169">
        <v>7.73</v>
      </c>
      <c r="BN169">
        <v>59.27</v>
      </c>
      <c r="BO169">
        <v>59.27</v>
      </c>
      <c r="BQ169" t="s">
        <v>104</v>
      </c>
      <c r="BR169" t="s">
        <v>186</v>
      </c>
      <c r="BS169" s="3">
        <v>45141</v>
      </c>
      <c r="BT169" s="4">
        <v>0.44305555555555554</v>
      </c>
      <c r="BU169" t="s">
        <v>492</v>
      </c>
      <c r="BV169" t="s">
        <v>86</v>
      </c>
      <c r="BY169">
        <v>11033.34</v>
      </c>
      <c r="BZ169" t="s">
        <v>97</v>
      </c>
      <c r="CA169" t="s">
        <v>493</v>
      </c>
      <c r="CC169" t="s">
        <v>230</v>
      </c>
      <c r="CD169">
        <v>2162</v>
      </c>
      <c r="CE169" t="s">
        <v>89</v>
      </c>
      <c r="CF169" s="3">
        <v>45142</v>
      </c>
      <c r="CI169">
        <v>1</v>
      </c>
      <c r="CJ169">
        <v>1</v>
      </c>
      <c r="CK169">
        <v>32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"009937273195"</f>
        <v>009937273195</v>
      </c>
      <c r="F170" s="3">
        <v>45140</v>
      </c>
      <c r="G170">
        <v>202405</v>
      </c>
      <c r="H170" t="s">
        <v>79</v>
      </c>
      <c r="I170" t="s">
        <v>80</v>
      </c>
      <c r="J170" t="s">
        <v>77</v>
      </c>
      <c r="K170" t="s">
        <v>78</v>
      </c>
      <c r="L170" t="s">
        <v>153</v>
      </c>
      <c r="M170" t="s">
        <v>154</v>
      </c>
      <c r="N170" t="s">
        <v>494</v>
      </c>
      <c r="O170" t="s">
        <v>103</v>
      </c>
      <c r="P170" t="str">
        <f t="shared" si="5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42.04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123.68</v>
      </c>
      <c r="BM170">
        <v>18.55</v>
      </c>
      <c r="BN170">
        <v>142.22999999999999</v>
      </c>
      <c r="BO170">
        <v>142.22999999999999</v>
      </c>
      <c r="BQ170" t="s">
        <v>495</v>
      </c>
      <c r="BR170" t="s">
        <v>104</v>
      </c>
      <c r="BS170" s="3">
        <v>45141</v>
      </c>
      <c r="BT170" s="4">
        <v>0.53055555555555556</v>
      </c>
      <c r="BU170" t="s">
        <v>496</v>
      </c>
      <c r="BV170" t="s">
        <v>86</v>
      </c>
      <c r="BY170">
        <v>1200</v>
      </c>
      <c r="BZ170" t="s">
        <v>97</v>
      </c>
      <c r="CA170" t="s">
        <v>497</v>
      </c>
      <c r="CC170" t="s">
        <v>154</v>
      </c>
      <c r="CD170">
        <v>699</v>
      </c>
      <c r="CE170" t="s">
        <v>89</v>
      </c>
      <c r="CF170" s="3">
        <v>45141</v>
      </c>
      <c r="CI170">
        <v>1</v>
      </c>
      <c r="CJ170">
        <v>1</v>
      </c>
      <c r="CK170">
        <v>31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"009943624219"</f>
        <v>009943624219</v>
      </c>
      <c r="F171" s="3">
        <v>45140</v>
      </c>
      <c r="G171">
        <v>202405</v>
      </c>
      <c r="H171" t="s">
        <v>79</v>
      </c>
      <c r="I171" t="s">
        <v>80</v>
      </c>
      <c r="J171" t="s">
        <v>99</v>
      </c>
      <c r="K171" t="s">
        <v>78</v>
      </c>
      <c r="L171" t="s">
        <v>174</v>
      </c>
      <c r="M171" t="s">
        <v>175</v>
      </c>
      <c r="N171" t="s">
        <v>498</v>
      </c>
      <c r="O171" t="s">
        <v>103</v>
      </c>
      <c r="P171" t="str">
        <f t="shared" si="5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42.04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1.4</v>
      </c>
      <c r="BJ171">
        <v>2.1</v>
      </c>
      <c r="BK171">
        <v>3</v>
      </c>
      <c r="BL171">
        <v>123.68</v>
      </c>
      <c r="BM171">
        <v>18.55</v>
      </c>
      <c r="BN171">
        <v>142.22999999999999</v>
      </c>
      <c r="BO171">
        <v>142.22999999999999</v>
      </c>
      <c r="BQ171" t="s">
        <v>104</v>
      </c>
      <c r="BR171" t="s">
        <v>186</v>
      </c>
      <c r="BS171" s="3">
        <v>45146</v>
      </c>
      <c r="BT171" s="4">
        <v>0.48472222222222222</v>
      </c>
      <c r="BU171" t="s">
        <v>499</v>
      </c>
      <c r="BV171" t="s">
        <v>90</v>
      </c>
      <c r="BW171" t="s">
        <v>452</v>
      </c>
      <c r="BX171" t="s">
        <v>500</v>
      </c>
      <c r="BY171">
        <v>10478</v>
      </c>
      <c r="BZ171" t="s">
        <v>97</v>
      </c>
      <c r="CA171" t="s">
        <v>501</v>
      </c>
      <c r="CC171" t="s">
        <v>175</v>
      </c>
      <c r="CD171">
        <v>1</v>
      </c>
      <c r="CE171" t="s">
        <v>89</v>
      </c>
      <c r="CF171" s="3">
        <v>45146</v>
      </c>
      <c r="CI171">
        <v>1</v>
      </c>
      <c r="CJ171">
        <v>4</v>
      </c>
      <c r="CK171">
        <v>31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"009943624209"</f>
        <v>009943624209</v>
      </c>
      <c r="F172" s="3">
        <v>45140</v>
      </c>
      <c r="G172">
        <v>202405</v>
      </c>
      <c r="H172" t="s">
        <v>79</v>
      </c>
      <c r="I172" t="s">
        <v>80</v>
      </c>
      <c r="J172" t="s">
        <v>99</v>
      </c>
      <c r="K172" t="s">
        <v>78</v>
      </c>
      <c r="L172" t="s">
        <v>464</v>
      </c>
      <c r="M172" t="s">
        <v>465</v>
      </c>
      <c r="N172" t="s">
        <v>502</v>
      </c>
      <c r="O172" t="s">
        <v>103</v>
      </c>
      <c r="P172" t="str">
        <f t="shared" si="5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17.52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0.8</v>
      </c>
      <c r="BJ172">
        <v>2.2000000000000002</v>
      </c>
      <c r="BK172">
        <v>3</v>
      </c>
      <c r="BL172">
        <v>51.54</v>
      </c>
      <c r="BM172">
        <v>7.73</v>
      </c>
      <c r="BN172">
        <v>59.27</v>
      </c>
      <c r="BO172">
        <v>59.27</v>
      </c>
      <c r="BQ172" t="s">
        <v>104</v>
      </c>
      <c r="BR172" t="s">
        <v>186</v>
      </c>
      <c r="BS172" s="3">
        <v>45141</v>
      </c>
      <c r="BT172" s="4">
        <v>0.6</v>
      </c>
      <c r="BU172" t="s">
        <v>503</v>
      </c>
      <c r="BV172" t="s">
        <v>86</v>
      </c>
      <c r="BY172">
        <v>11225.5</v>
      </c>
      <c r="BZ172" t="s">
        <v>97</v>
      </c>
      <c r="CA172" t="s">
        <v>504</v>
      </c>
      <c r="CC172" t="s">
        <v>465</v>
      </c>
      <c r="CD172">
        <v>1449</v>
      </c>
      <c r="CE172" t="s">
        <v>89</v>
      </c>
      <c r="CF172" s="3">
        <v>45142</v>
      </c>
      <c r="CI172">
        <v>1</v>
      </c>
      <c r="CJ172">
        <v>1</v>
      </c>
      <c r="CK172">
        <v>32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"009943477703"</f>
        <v>009943477703</v>
      </c>
      <c r="F173" s="3">
        <v>45140</v>
      </c>
      <c r="G173">
        <v>202405</v>
      </c>
      <c r="H173" t="s">
        <v>279</v>
      </c>
      <c r="I173" t="s">
        <v>280</v>
      </c>
      <c r="J173" t="s">
        <v>281</v>
      </c>
      <c r="K173" t="s">
        <v>78</v>
      </c>
      <c r="L173" t="s">
        <v>79</v>
      </c>
      <c r="M173" t="s">
        <v>80</v>
      </c>
      <c r="N173" t="s">
        <v>505</v>
      </c>
      <c r="O173" t="s">
        <v>94</v>
      </c>
      <c r="P173" t="str">
        <f>"JNX2095528252                 "</f>
        <v xml:space="preserve">JNX2095528252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61.16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0.7</v>
      </c>
      <c r="BK173">
        <v>1</v>
      </c>
      <c r="BL173">
        <v>185.16</v>
      </c>
      <c r="BM173">
        <v>27.77</v>
      </c>
      <c r="BN173">
        <v>212.93</v>
      </c>
      <c r="BO173">
        <v>212.93</v>
      </c>
      <c r="BQ173" t="s">
        <v>156</v>
      </c>
      <c r="BR173" t="s">
        <v>283</v>
      </c>
      <c r="BS173" s="3">
        <v>45141</v>
      </c>
      <c r="BT173" s="4">
        <v>0.29652777777777778</v>
      </c>
      <c r="BU173" t="s">
        <v>158</v>
      </c>
      <c r="BV173" t="s">
        <v>86</v>
      </c>
      <c r="BY173">
        <v>3600</v>
      </c>
      <c r="BZ173" t="s">
        <v>97</v>
      </c>
      <c r="CA173" t="s">
        <v>88</v>
      </c>
      <c r="CC173" t="s">
        <v>80</v>
      </c>
      <c r="CD173">
        <v>2000</v>
      </c>
      <c r="CE173" t="s">
        <v>89</v>
      </c>
      <c r="CF173" s="3">
        <v>45142</v>
      </c>
      <c r="CI173">
        <v>1</v>
      </c>
      <c r="CJ173">
        <v>1</v>
      </c>
      <c r="CK173">
        <v>43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"009942377035"</f>
        <v>009942377035</v>
      </c>
      <c r="F174" s="3">
        <v>45140</v>
      </c>
      <c r="G174">
        <v>202405</v>
      </c>
      <c r="H174" t="s">
        <v>100</v>
      </c>
      <c r="I174" t="s">
        <v>101</v>
      </c>
      <c r="J174" t="s">
        <v>161</v>
      </c>
      <c r="K174" t="s">
        <v>78</v>
      </c>
      <c r="L174" t="s">
        <v>79</v>
      </c>
      <c r="M174" t="s">
        <v>80</v>
      </c>
      <c r="N174" t="s">
        <v>77</v>
      </c>
      <c r="O174" t="s">
        <v>94</v>
      </c>
      <c r="P174" t="str">
        <f>"NA                            "</f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43.36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0.3</v>
      </c>
      <c r="BJ174">
        <v>1.9</v>
      </c>
      <c r="BK174">
        <v>2</v>
      </c>
      <c r="BL174">
        <v>132.81</v>
      </c>
      <c r="BM174">
        <v>19.920000000000002</v>
      </c>
      <c r="BN174">
        <v>152.72999999999999</v>
      </c>
      <c r="BO174">
        <v>152.72999999999999</v>
      </c>
      <c r="BQ174" t="s">
        <v>156</v>
      </c>
      <c r="BR174" t="s">
        <v>206</v>
      </c>
      <c r="BS174" s="3">
        <v>45142</v>
      </c>
      <c r="BT174" s="4">
        <v>0.31597222222222221</v>
      </c>
      <c r="BU174" t="s">
        <v>506</v>
      </c>
      <c r="BV174" t="s">
        <v>86</v>
      </c>
      <c r="BY174">
        <v>9625.6</v>
      </c>
      <c r="BZ174" t="s">
        <v>97</v>
      </c>
      <c r="CA174" t="s">
        <v>88</v>
      </c>
      <c r="CC174" t="s">
        <v>80</v>
      </c>
      <c r="CD174">
        <v>2013</v>
      </c>
      <c r="CE174" t="s">
        <v>89</v>
      </c>
      <c r="CF174" s="3">
        <v>45142</v>
      </c>
      <c r="CI174">
        <v>3</v>
      </c>
      <c r="CJ174">
        <v>2</v>
      </c>
      <c r="CK174">
        <v>41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"009942840092"</f>
        <v>009942840092</v>
      </c>
      <c r="F175" s="3">
        <v>45140</v>
      </c>
      <c r="G175">
        <v>202405</v>
      </c>
      <c r="H175" t="s">
        <v>199</v>
      </c>
      <c r="I175" t="s">
        <v>200</v>
      </c>
      <c r="J175" t="s">
        <v>201</v>
      </c>
      <c r="K175" t="s">
        <v>78</v>
      </c>
      <c r="L175" t="s">
        <v>79</v>
      </c>
      <c r="M175" t="s">
        <v>80</v>
      </c>
      <c r="N175" t="s">
        <v>77</v>
      </c>
      <c r="O175" t="s">
        <v>82</v>
      </c>
      <c r="P175" t="str">
        <f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17.52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51.53</v>
      </c>
      <c r="BM175">
        <v>7.73</v>
      </c>
      <c r="BN175">
        <v>59.26</v>
      </c>
      <c r="BO175">
        <v>59.26</v>
      </c>
      <c r="BQ175" t="s">
        <v>202</v>
      </c>
      <c r="BR175" t="s">
        <v>203</v>
      </c>
      <c r="BS175" s="3">
        <v>45141</v>
      </c>
      <c r="BT175" s="4">
        <v>0.29652777777777778</v>
      </c>
      <c r="BU175" t="s">
        <v>158</v>
      </c>
      <c r="BV175" t="s">
        <v>86</v>
      </c>
      <c r="BY175">
        <v>1200</v>
      </c>
      <c r="BZ175" t="s">
        <v>87</v>
      </c>
      <c r="CA175" t="s">
        <v>88</v>
      </c>
      <c r="CC175" t="s">
        <v>80</v>
      </c>
      <c r="CD175">
        <v>2013</v>
      </c>
      <c r="CE175" t="s">
        <v>89</v>
      </c>
      <c r="CF175" s="3">
        <v>45142</v>
      </c>
      <c r="CI175">
        <v>1</v>
      </c>
      <c r="CJ175">
        <v>1</v>
      </c>
      <c r="CK175">
        <v>22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"009942799228"</f>
        <v>009942799228</v>
      </c>
      <c r="F176" s="3">
        <v>45140</v>
      </c>
      <c r="G176">
        <v>202405</v>
      </c>
      <c r="H176" t="s">
        <v>226</v>
      </c>
      <c r="I176" t="s">
        <v>227</v>
      </c>
      <c r="J176" t="s">
        <v>228</v>
      </c>
      <c r="K176" t="s">
        <v>78</v>
      </c>
      <c r="L176" t="s">
        <v>79</v>
      </c>
      <c r="M176" t="s">
        <v>80</v>
      </c>
      <c r="N176" t="s">
        <v>77</v>
      </c>
      <c r="O176" t="s">
        <v>94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5.25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47.89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146.13</v>
      </c>
      <c r="BM176">
        <v>21.92</v>
      </c>
      <c r="BN176">
        <v>168.05</v>
      </c>
      <c r="BO176">
        <v>168.05</v>
      </c>
      <c r="BQ176" t="s">
        <v>202</v>
      </c>
      <c r="BR176" t="s">
        <v>216</v>
      </c>
      <c r="BS176" s="3">
        <v>45141</v>
      </c>
      <c r="BT176" s="4">
        <v>0.29652777777777778</v>
      </c>
      <c r="BU176" t="s">
        <v>158</v>
      </c>
      <c r="BV176" t="s">
        <v>86</v>
      </c>
      <c r="BY176">
        <v>1200</v>
      </c>
      <c r="BZ176" t="s">
        <v>97</v>
      </c>
      <c r="CA176" t="s">
        <v>88</v>
      </c>
      <c r="CC176" t="s">
        <v>80</v>
      </c>
      <c r="CD176">
        <v>2013</v>
      </c>
      <c r="CE176" t="s">
        <v>89</v>
      </c>
      <c r="CF176" s="3">
        <v>45142</v>
      </c>
      <c r="CI176">
        <v>1</v>
      </c>
      <c r="CJ176">
        <v>1</v>
      </c>
      <c r="CK176">
        <v>44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"009943481904"</f>
        <v>009943481904</v>
      </c>
      <c r="F177" s="3">
        <v>45140</v>
      </c>
      <c r="G177">
        <v>202405</v>
      </c>
      <c r="H177" t="s">
        <v>75</v>
      </c>
      <c r="I177" t="s">
        <v>76</v>
      </c>
      <c r="J177" t="s">
        <v>77</v>
      </c>
      <c r="K177" t="s">
        <v>78</v>
      </c>
      <c r="L177" t="s">
        <v>100</v>
      </c>
      <c r="M177" t="s">
        <v>101</v>
      </c>
      <c r="N177" t="s">
        <v>342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61.65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</v>
      </c>
      <c r="BJ177">
        <v>5.3</v>
      </c>
      <c r="BK177">
        <v>5.5</v>
      </c>
      <c r="BL177">
        <v>181.35</v>
      </c>
      <c r="BM177">
        <v>27.2</v>
      </c>
      <c r="BN177">
        <v>208.55</v>
      </c>
      <c r="BO177">
        <v>208.55</v>
      </c>
      <c r="BQ177" t="s">
        <v>507</v>
      </c>
      <c r="BR177" t="s">
        <v>165</v>
      </c>
      <c r="BS177" s="3">
        <v>45142</v>
      </c>
      <c r="BT177" s="4">
        <v>0.39999999999999997</v>
      </c>
      <c r="BU177" t="s">
        <v>508</v>
      </c>
      <c r="BV177" t="s">
        <v>86</v>
      </c>
      <c r="BY177">
        <v>26460</v>
      </c>
      <c r="BZ177" t="s">
        <v>87</v>
      </c>
      <c r="CA177" t="s">
        <v>509</v>
      </c>
      <c r="CC177" t="s">
        <v>101</v>
      </c>
      <c r="CD177">
        <v>7499</v>
      </c>
      <c r="CE177" t="s">
        <v>89</v>
      </c>
      <c r="CF177" s="3">
        <v>45146</v>
      </c>
      <c r="CI177">
        <v>2</v>
      </c>
      <c r="CJ177">
        <v>2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"009943624199"</f>
        <v>009943624199</v>
      </c>
      <c r="F178" s="3">
        <v>45140</v>
      </c>
      <c r="G178">
        <v>202405</v>
      </c>
      <c r="H178" t="s">
        <v>79</v>
      </c>
      <c r="I178" t="s">
        <v>80</v>
      </c>
      <c r="J178" t="s">
        <v>99</v>
      </c>
      <c r="K178" t="s">
        <v>78</v>
      </c>
      <c r="L178" t="s">
        <v>174</v>
      </c>
      <c r="M178" t="s">
        <v>175</v>
      </c>
      <c r="N178" t="s">
        <v>510</v>
      </c>
      <c r="O178" t="s">
        <v>103</v>
      </c>
      <c r="P178" t="str">
        <f>"N A                           "</f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63.07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1.3</v>
      </c>
      <c r="BJ178">
        <v>5.9</v>
      </c>
      <c r="BK178">
        <v>6</v>
      </c>
      <c r="BL178">
        <v>185.53</v>
      </c>
      <c r="BM178">
        <v>27.83</v>
      </c>
      <c r="BN178">
        <v>213.36</v>
      </c>
      <c r="BO178">
        <v>213.36</v>
      </c>
      <c r="BQ178" t="s">
        <v>104</v>
      </c>
      <c r="BR178" t="s">
        <v>186</v>
      </c>
      <c r="BS178" s="3">
        <v>45141</v>
      </c>
      <c r="BT178" s="4">
        <v>0.67569444444444438</v>
      </c>
      <c r="BU178" t="s">
        <v>511</v>
      </c>
      <c r="BV178" t="s">
        <v>86</v>
      </c>
      <c r="BY178">
        <v>29302.560000000001</v>
      </c>
      <c r="BZ178" t="s">
        <v>97</v>
      </c>
      <c r="CA178" t="s">
        <v>512</v>
      </c>
      <c r="CC178" t="s">
        <v>175</v>
      </c>
      <c r="CD178">
        <v>184</v>
      </c>
      <c r="CE178" t="s">
        <v>89</v>
      </c>
      <c r="CF178" s="3">
        <v>45141</v>
      </c>
      <c r="CI178">
        <v>1</v>
      </c>
      <c r="CJ178">
        <v>1</v>
      </c>
      <c r="CK178">
        <v>31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"R009943624269"</f>
        <v>R009943624269</v>
      </c>
      <c r="F179" s="3">
        <v>45140</v>
      </c>
      <c r="G179">
        <v>202405</v>
      </c>
      <c r="H179" t="s">
        <v>100</v>
      </c>
      <c r="I179" t="s">
        <v>101</v>
      </c>
      <c r="J179" t="s">
        <v>513</v>
      </c>
      <c r="K179" t="s">
        <v>78</v>
      </c>
      <c r="L179" t="s">
        <v>79</v>
      </c>
      <c r="M179" t="s">
        <v>80</v>
      </c>
      <c r="N179" t="s">
        <v>99</v>
      </c>
      <c r="O179" t="s">
        <v>94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5.25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43.36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0.6</v>
      </c>
      <c r="BJ179">
        <v>2</v>
      </c>
      <c r="BK179">
        <v>2</v>
      </c>
      <c r="BL179">
        <v>132.81</v>
      </c>
      <c r="BM179">
        <v>19.920000000000002</v>
      </c>
      <c r="BN179">
        <v>152.72999999999999</v>
      </c>
      <c r="BO179">
        <v>152.72999999999999</v>
      </c>
      <c r="BQ179" t="s">
        <v>186</v>
      </c>
      <c r="BR179" t="s">
        <v>104</v>
      </c>
      <c r="BS179" s="3">
        <v>45142</v>
      </c>
      <c r="BT179" s="4">
        <v>0.3125</v>
      </c>
      <c r="BU179" t="s">
        <v>506</v>
      </c>
      <c r="BV179" t="s">
        <v>86</v>
      </c>
      <c r="BY179">
        <v>10219.61</v>
      </c>
      <c r="BZ179" t="s">
        <v>97</v>
      </c>
      <c r="CA179" t="s">
        <v>88</v>
      </c>
      <c r="CC179" t="s">
        <v>80</v>
      </c>
      <c r="CD179">
        <v>2013</v>
      </c>
      <c r="CE179" t="s">
        <v>89</v>
      </c>
      <c r="CF179" s="3">
        <v>45142</v>
      </c>
      <c r="CI179">
        <v>3</v>
      </c>
      <c r="CJ179">
        <v>2</v>
      </c>
      <c r="CK179">
        <v>41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"009943624197"</f>
        <v>009943624197</v>
      </c>
      <c r="F180" s="3">
        <v>45140</v>
      </c>
      <c r="G180">
        <v>202405</v>
      </c>
      <c r="H180" t="s">
        <v>79</v>
      </c>
      <c r="I180" t="s">
        <v>80</v>
      </c>
      <c r="J180" t="s">
        <v>99</v>
      </c>
      <c r="K180" t="s">
        <v>78</v>
      </c>
      <c r="L180" t="s">
        <v>100</v>
      </c>
      <c r="M180" t="s">
        <v>101</v>
      </c>
      <c r="N180" t="s">
        <v>514</v>
      </c>
      <c r="O180" t="s">
        <v>103</v>
      </c>
      <c r="P180" t="str">
        <f>"N A                           "</f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42.04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0.7</v>
      </c>
      <c r="BJ180">
        <v>2.1</v>
      </c>
      <c r="BK180">
        <v>3</v>
      </c>
      <c r="BL180">
        <v>123.68</v>
      </c>
      <c r="BM180">
        <v>18.55</v>
      </c>
      <c r="BN180">
        <v>142.22999999999999</v>
      </c>
      <c r="BO180">
        <v>142.22999999999999</v>
      </c>
      <c r="BQ180" t="s">
        <v>515</v>
      </c>
      <c r="BR180" t="s">
        <v>104</v>
      </c>
      <c r="BS180" s="3">
        <v>45141</v>
      </c>
      <c r="BT180" s="4">
        <v>0.38194444444444442</v>
      </c>
      <c r="BU180" t="s">
        <v>516</v>
      </c>
      <c r="BV180" t="s">
        <v>86</v>
      </c>
      <c r="BY180">
        <v>10420.07</v>
      </c>
      <c r="BZ180" t="s">
        <v>97</v>
      </c>
      <c r="CA180" t="s">
        <v>517</v>
      </c>
      <c r="CC180" t="s">
        <v>101</v>
      </c>
      <c r="CD180">
        <v>8001</v>
      </c>
      <c r="CE180" t="s">
        <v>89</v>
      </c>
      <c r="CF180" s="3">
        <v>45142</v>
      </c>
      <c r="CI180">
        <v>1</v>
      </c>
      <c r="CJ180">
        <v>1</v>
      </c>
      <c r="CK180">
        <v>31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"009943624200"</f>
        <v>009943624200</v>
      </c>
      <c r="F181" s="3">
        <v>45140</v>
      </c>
      <c r="G181">
        <v>202405</v>
      </c>
      <c r="H181" t="s">
        <v>79</v>
      </c>
      <c r="I181" t="s">
        <v>80</v>
      </c>
      <c r="J181" t="s">
        <v>99</v>
      </c>
      <c r="K181" t="s">
        <v>78</v>
      </c>
      <c r="L181" t="s">
        <v>518</v>
      </c>
      <c r="M181" t="s">
        <v>519</v>
      </c>
      <c r="N181" t="s">
        <v>520</v>
      </c>
      <c r="O181" t="s">
        <v>103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43.45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1.6</v>
      </c>
      <c r="BJ181">
        <v>1.8</v>
      </c>
      <c r="BK181">
        <v>2</v>
      </c>
      <c r="BL181">
        <v>127.81</v>
      </c>
      <c r="BM181">
        <v>19.170000000000002</v>
      </c>
      <c r="BN181">
        <v>146.97999999999999</v>
      </c>
      <c r="BO181">
        <v>146.97999999999999</v>
      </c>
      <c r="BQ181" t="s">
        <v>104</v>
      </c>
      <c r="BR181" t="s">
        <v>186</v>
      </c>
      <c r="BS181" s="3">
        <v>45141</v>
      </c>
      <c r="BT181" s="4">
        <v>0.43124999999999997</v>
      </c>
      <c r="BU181" t="s">
        <v>521</v>
      </c>
      <c r="BV181" t="s">
        <v>86</v>
      </c>
      <c r="BY181">
        <v>9180.5</v>
      </c>
      <c r="BZ181" t="s">
        <v>97</v>
      </c>
      <c r="CA181" t="s">
        <v>522</v>
      </c>
      <c r="CC181" t="s">
        <v>519</v>
      </c>
      <c r="CD181">
        <v>2940</v>
      </c>
      <c r="CE181" t="s">
        <v>89</v>
      </c>
      <c r="CF181" s="3">
        <v>45142</v>
      </c>
      <c r="CI181">
        <v>1</v>
      </c>
      <c r="CJ181">
        <v>1</v>
      </c>
      <c r="CK181">
        <v>33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"009942953474"</f>
        <v>009942953474</v>
      </c>
      <c r="F182" s="3">
        <v>45140</v>
      </c>
      <c r="G182">
        <v>202405</v>
      </c>
      <c r="H182" t="s">
        <v>195</v>
      </c>
      <c r="I182" t="s">
        <v>196</v>
      </c>
      <c r="J182" t="s">
        <v>197</v>
      </c>
      <c r="K182" t="s">
        <v>78</v>
      </c>
      <c r="L182" t="s">
        <v>79</v>
      </c>
      <c r="M182" t="s">
        <v>80</v>
      </c>
      <c r="N182" t="s">
        <v>77</v>
      </c>
      <c r="O182" t="s">
        <v>82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22.42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65.959999999999994</v>
      </c>
      <c r="BM182">
        <v>9.89</v>
      </c>
      <c r="BN182">
        <v>75.849999999999994</v>
      </c>
      <c r="BO182">
        <v>75.849999999999994</v>
      </c>
      <c r="BQ182" t="s">
        <v>523</v>
      </c>
      <c r="BR182" t="s">
        <v>198</v>
      </c>
      <c r="BS182" s="3">
        <v>45141</v>
      </c>
      <c r="BT182" s="4">
        <v>0.29652777777777778</v>
      </c>
      <c r="BU182" t="s">
        <v>158</v>
      </c>
      <c r="BV182" t="s">
        <v>86</v>
      </c>
      <c r="BY182">
        <v>1200</v>
      </c>
      <c r="BZ182" t="s">
        <v>87</v>
      </c>
      <c r="CA182" t="s">
        <v>88</v>
      </c>
      <c r="CC182" t="s">
        <v>80</v>
      </c>
      <c r="CD182">
        <v>2000</v>
      </c>
      <c r="CE182" t="s">
        <v>89</v>
      </c>
      <c r="CF182" s="3">
        <v>45142</v>
      </c>
      <c r="CI182">
        <v>1</v>
      </c>
      <c r="CJ182">
        <v>1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"009941729599"</f>
        <v>009941729599</v>
      </c>
      <c r="F183" s="3">
        <v>45140</v>
      </c>
      <c r="G183">
        <v>202405</v>
      </c>
      <c r="H183" t="s">
        <v>256</v>
      </c>
      <c r="I183" t="s">
        <v>257</v>
      </c>
      <c r="J183" t="s">
        <v>524</v>
      </c>
      <c r="K183" t="s">
        <v>78</v>
      </c>
      <c r="L183" t="s">
        <v>79</v>
      </c>
      <c r="M183" t="s">
        <v>80</v>
      </c>
      <c r="N183" t="s">
        <v>77</v>
      </c>
      <c r="O183" t="s">
        <v>94</v>
      </c>
      <c r="P183" t="str">
        <f>"NOREF                         "</f>
        <v xml:space="preserve">NOREF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5.25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43.36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132.81</v>
      </c>
      <c r="BM183">
        <v>19.920000000000002</v>
      </c>
      <c r="BN183">
        <v>152.72999999999999</v>
      </c>
      <c r="BO183">
        <v>152.72999999999999</v>
      </c>
      <c r="BQ183" t="s">
        <v>156</v>
      </c>
      <c r="BR183" t="s">
        <v>192</v>
      </c>
      <c r="BS183" s="3">
        <v>45141</v>
      </c>
      <c r="BT183" s="4">
        <v>0.29652777777777778</v>
      </c>
      <c r="BU183" t="s">
        <v>158</v>
      </c>
      <c r="BV183" t="s">
        <v>86</v>
      </c>
      <c r="BY183">
        <v>1200</v>
      </c>
      <c r="BZ183" t="s">
        <v>97</v>
      </c>
      <c r="CA183" t="s">
        <v>88</v>
      </c>
      <c r="CC183" t="s">
        <v>80</v>
      </c>
      <c r="CD183">
        <v>2013</v>
      </c>
      <c r="CE183" t="s">
        <v>89</v>
      </c>
      <c r="CF183" s="3">
        <v>45142</v>
      </c>
      <c r="CI183">
        <v>1</v>
      </c>
      <c r="CJ183">
        <v>1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"009943416518"</f>
        <v>009943416518</v>
      </c>
      <c r="F184" s="3">
        <v>45140</v>
      </c>
      <c r="G184">
        <v>202405</v>
      </c>
      <c r="H184" t="s">
        <v>174</v>
      </c>
      <c r="I184" t="s">
        <v>175</v>
      </c>
      <c r="J184" t="s">
        <v>193</v>
      </c>
      <c r="K184" t="s">
        <v>78</v>
      </c>
      <c r="L184" t="s">
        <v>79</v>
      </c>
      <c r="M184" t="s">
        <v>80</v>
      </c>
      <c r="N184" t="s">
        <v>77</v>
      </c>
      <c r="O184" t="s">
        <v>94</v>
      </c>
      <c r="P184" t="str">
        <f>"NOREF                         "</f>
        <v xml:space="preserve">NOREF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5.25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43.36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132.81</v>
      </c>
      <c r="BM184">
        <v>19.920000000000002</v>
      </c>
      <c r="BN184">
        <v>152.72999999999999</v>
      </c>
      <c r="BO184">
        <v>152.72999999999999</v>
      </c>
      <c r="BQ184" t="s">
        <v>156</v>
      </c>
      <c r="BR184" t="s">
        <v>192</v>
      </c>
      <c r="BS184" s="3">
        <v>45141</v>
      </c>
      <c r="BT184" s="4">
        <v>0.29652777777777778</v>
      </c>
      <c r="BU184" t="s">
        <v>158</v>
      </c>
      <c r="BV184" t="s">
        <v>86</v>
      </c>
      <c r="BY184">
        <v>1200</v>
      </c>
      <c r="BZ184" t="s">
        <v>97</v>
      </c>
      <c r="CA184" t="s">
        <v>88</v>
      </c>
      <c r="CC184" t="s">
        <v>80</v>
      </c>
      <c r="CD184">
        <v>2016</v>
      </c>
      <c r="CE184" t="s">
        <v>89</v>
      </c>
      <c r="CF184" s="3">
        <v>45142</v>
      </c>
      <c r="CI184">
        <v>1</v>
      </c>
      <c r="CJ184">
        <v>1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"009943624192"</f>
        <v>009943624192</v>
      </c>
      <c r="F185" s="3">
        <v>45141</v>
      </c>
      <c r="G185">
        <v>202405</v>
      </c>
      <c r="H185" t="s">
        <v>79</v>
      </c>
      <c r="I185" t="s">
        <v>80</v>
      </c>
      <c r="J185" t="s">
        <v>99</v>
      </c>
      <c r="K185" t="s">
        <v>78</v>
      </c>
      <c r="L185" t="s">
        <v>100</v>
      </c>
      <c r="M185" t="s">
        <v>101</v>
      </c>
      <c r="N185" t="s">
        <v>525</v>
      </c>
      <c r="O185" t="s">
        <v>103</v>
      </c>
      <c r="P185" t="str">
        <f>"N A                           "</f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42.04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1.2</v>
      </c>
      <c r="BK185">
        <v>2</v>
      </c>
      <c r="BL185">
        <v>123.68</v>
      </c>
      <c r="BM185">
        <v>18.55</v>
      </c>
      <c r="BN185">
        <v>142.22999999999999</v>
      </c>
      <c r="BO185">
        <v>142.22999999999999</v>
      </c>
      <c r="BQ185" t="s">
        <v>104</v>
      </c>
      <c r="BR185" t="s">
        <v>186</v>
      </c>
      <c r="BS185" s="3">
        <v>45142</v>
      </c>
      <c r="BT185" s="4">
        <v>0.38958333333333334</v>
      </c>
      <c r="BU185" t="s">
        <v>526</v>
      </c>
      <c r="BV185" t="s">
        <v>86</v>
      </c>
      <c r="BY185">
        <v>5890.5</v>
      </c>
      <c r="BZ185" t="s">
        <v>97</v>
      </c>
      <c r="CA185" t="s">
        <v>527</v>
      </c>
      <c r="CC185" t="s">
        <v>101</v>
      </c>
      <c r="CD185">
        <v>7780</v>
      </c>
      <c r="CE185" t="s">
        <v>89</v>
      </c>
      <c r="CF185" s="3">
        <v>45146</v>
      </c>
      <c r="CI185">
        <v>1</v>
      </c>
      <c r="CJ185">
        <v>1</v>
      </c>
      <c r="CK185">
        <v>31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"009942776665"</f>
        <v>009942776665</v>
      </c>
      <c r="F186" s="3">
        <v>45141</v>
      </c>
      <c r="G186">
        <v>202405</v>
      </c>
      <c r="H186" t="s">
        <v>100</v>
      </c>
      <c r="I186" t="s">
        <v>101</v>
      </c>
      <c r="J186" t="s">
        <v>161</v>
      </c>
      <c r="K186" t="s">
        <v>78</v>
      </c>
      <c r="L186" t="s">
        <v>79</v>
      </c>
      <c r="M186" t="s">
        <v>80</v>
      </c>
      <c r="N186" t="s">
        <v>77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22.42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0.3</v>
      </c>
      <c r="BJ186">
        <v>1.5</v>
      </c>
      <c r="BK186">
        <v>1.5</v>
      </c>
      <c r="BL186">
        <v>65.959999999999994</v>
      </c>
      <c r="BM186">
        <v>9.89</v>
      </c>
      <c r="BN186">
        <v>75.849999999999994</v>
      </c>
      <c r="BO186">
        <v>75.849999999999994</v>
      </c>
      <c r="BQ186" t="s">
        <v>528</v>
      </c>
      <c r="BR186" t="s">
        <v>381</v>
      </c>
      <c r="BS186" s="3">
        <v>45142</v>
      </c>
      <c r="BT186" s="4">
        <v>0.31597222222222221</v>
      </c>
      <c r="BU186" t="s">
        <v>506</v>
      </c>
      <c r="BV186" t="s">
        <v>86</v>
      </c>
      <c r="BY186">
        <v>7671.02</v>
      </c>
      <c r="BZ186" t="s">
        <v>87</v>
      </c>
      <c r="CA186" t="s">
        <v>88</v>
      </c>
      <c r="CC186" t="s">
        <v>80</v>
      </c>
      <c r="CD186">
        <v>2016</v>
      </c>
      <c r="CE186" t="s">
        <v>89</v>
      </c>
      <c r="CF186" s="3">
        <v>45142</v>
      </c>
      <c r="CI186">
        <v>1</v>
      </c>
      <c r="CJ186">
        <v>1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"009943624196"</f>
        <v>009943624196</v>
      </c>
      <c r="F187" s="3">
        <v>45141</v>
      </c>
      <c r="G187">
        <v>202405</v>
      </c>
      <c r="H187" t="s">
        <v>79</v>
      </c>
      <c r="I187" t="s">
        <v>80</v>
      </c>
      <c r="J187" t="s">
        <v>99</v>
      </c>
      <c r="K187" t="s">
        <v>78</v>
      </c>
      <c r="L187" t="s">
        <v>138</v>
      </c>
      <c r="M187" t="s">
        <v>139</v>
      </c>
      <c r="N187" t="s">
        <v>529</v>
      </c>
      <c r="O187" t="s">
        <v>103</v>
      </c>
      <c r="P187" t="str">
        <f>"N A                           "</f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17.52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2.1</v>
      </c>
      <c r="BJ187">
        <v>6.4</v>
      </c>
      <c r="BK187">
        <v>7</v>
      </c>
      <c r="BL187">
        <v>51.54</v>
      </c>
      <c r="BM187">
        <v>7.73</v>
      </c>
      <c r="BN187">
        <v>59.27</v>
      </c>
      <c r="BO187">
        <v>59.27</v>
      </c>
      <c r="BQ187" t="s">
        <v>104</v>
      </c>
      <c r="BR187" t="s">
        <v>186</v>
      </c>
      <c r="BS187" s="3">
        <v>45142</v>
      </c>
      <c r="BT187" s="4">
        <v>0.49861111111111112</v>
      </c>
      <c r="BU187" t="s">
        <v>530</v>
      </c>
      <c r="BV187" t="s">
        <v>86</v>
      </c>
      <c r="BY187">
        <v>31851.23</v>
      </c>
      <c r="BZ187" t="s">
        <v>97</v>
      </c>
      <c r="CA187" t="s">
        <v>143</v>
      </c>
      <c r="CC187" t="s">
        <v>139</v>
      </c>
      <c r="CD187">
        <v>1459</v>
      </c>
      <c r="CE187" t="s">
        <v>89</v>
      </c>
      <c r="CF187" s="3">
        <v>45142</v>
      </c>
      <c r="CI187">
        <v>1</v>
      </c>
      <c r="CJ187">
        <v>1</v>
      </c>
      <c r="CK187">
        <v>32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"009943624193"</f>
        <v>009943624193</v>
      </c>
      <c r="F188" s="3">
        <v>45141</v>
      </c>
      <c r="G188">
        <v>202405</v>
      </c>
      <c r="H188" t="s">
        <v>79</v>
      </c>
      <c r="I188" t="s">
        <v>80</v>
      </c>
      <c r="J188" t="s">
        <v>99</v>
      </c>
      <c r="K188" t="s">
        <v>78</v>
      </c>
      <c r="L188" t="s">
        <v>221</v>
      </c>
      <c r="M188" t="s">
        <v>222</v>
      </c>
      <c r="N188" t="s">
        <v>531</v>
      </c>
      <c r="O188" t="s">
        <v>103</v>
      </c>
      <c r="P188" t="str">
        <f>"N A                           "</f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17.52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1.5</v>
      </c>
      <c r="BJ188">
        <v>1.1000000000000001</v>
      </c>
      <c r="BK188">
        <v>2</v>
      </c>
      <c r="BL188">
        <v>51.54</v>
      </c>
      <c r="BM188">
        <v>7.73</v>
      </c>
      <c r="BN188">
        <v>59.27</v>
      </c>
      <c r="BO188">
        <v>59.27</v>
      </c>
      <c r="BQ188" t="s">
        <v>104</v>
      </c>
      <c r="BR188" t="s">
        <v>186</v>
      </c>
      <c r="BS188" s="3">
        <v>45142</v>
      </c>
      <c r="BT188" s="4">
        <v>0.4368055555555555</v>
      </c>
      <c r="BU188" t="s">
        <v>532</v>
      </c>
      <c r="BV188" t="s">
        <v>86</v>
      </c>
      <c r="BY188">
        <v>5688</v>
      </c>
      <c r="BZ188" t="s">
        <v>97</v>
      </c>
      <c r="CA188" t="s">
        <v>533</v>
      </c>
      <c r="CC188" t="s">
        <v>222</v>
      </c>
      <c r="CD188">
        <v>1684</v>
      </c>
      <c r="CE188" t="s">
        <v>89</v>
      </c>
      <c r="CF188" s="3">
        <v>45143</v>
      </c>
      <c r="CI188">
        <v>1</v>
      </c>
      <c r="CJ188">
        <v>1</v>
      </c>
      <c r="CK188">
        <v>32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"009943624191"</f>
        <v>009943624191</v>
      </c>
      <c r="F189" s="3">
        <v>45141</v>
      </c>
      <c r="G189">
        <v>202405</v>
      </c>
      <c r="H189" t="s">
        <v>79</v>
      </c>
      <c r="I189" t="s">
        <v>80</v>
      </c>
      <c r="J189" t="s">
        <v>99</v>
      </c>
      <c r="K189" t="s">
        <v>78</v>
      </c>
      <c r="L189" t="s">
        <v>534</v>
      </c>
      <c r="M189" t="s">
        <v>535</v>
      </c>
      <c r="N189" t="s">
        <v>536</v>
      </c>
      <c r="O189" t="s">
        <v>103</v>
      </c>
      <c r="P189" t="str">
        <f>"N A                           "</f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43.45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2.1</v>
      </c>
      <c r="BK189">
        <v>3</v>
      </c>
      <c r="BL189">
        <v>127.81</v>
      </c>
      <c r="BM189">
        <v>19.170000000000002</v>
      </c>
      <c r="BN189">
        <v>146.97999999999999</v>
      </c>
      <c r="BO189">
        <v>146.97999999999999</v>
      </c>
      <c r="BQ189" t="s">
        <v>537</v>
      </c>
      <c r="BR189" t="s">
        <v>186</v>
      </c>
      <c r="BS189" s="3">
        <v>45146</v>
      </c>
      <c r="BT189" s="4">
        <v>0.47638888888888892</v>
      </c>
      <c r="BU189" t="s">
        <v>538</v>
      </c>
      <c r="BV189" t="s">
        <v>90</v>
      </c>
      <c r="BW189" t="s">
        <v>247</v>
      </c>
      <c r="BX189" t="s">
        <v>539</v>
      </c>
      <c r="BY189">
        <v>10621.38</v>
      </c>
      <c r="BZ189" t="s">
        <v>97</v>
      </c>
      <c r="CC189" t="s">
        <v>535</v>
      </c>
      <c r="CD189">
        <v>4235</v>
      </c>
      <c r="CE189" t="s">
        <v>89</v>
      </c>
      <c r="CF189" s="3">
        <v>45148</v>
      </c>
      <c r="CI189">
        <v>2</v>
      </c>
      <c r="CJ189">
        <v>3</v>
      </c>
      <c r="CK189">
        <v>33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"009941520376"</f>
        <v>009941520376</v>
      </c>
      <c r="F190" s="3">
        <v>45141</v>
      </c>
      <c r="G190">
        <v>202405</v>
      </c>
      <c r="H190" t="s">
        <v>75</v>
      </c>
      <c r="I190" t="s">
        <v>76</v>
      </c>
      <c r="J190" t="s">
        <v>77</v>
      </c>
      <c r="K190" t="s">
        <v>78</v>
      </c>
      <c r="L190" t="s">
        <v>79</v>
      </c>
      <c r="M190" t="s">
        <v>80</v>
      </c>
      <c r="N190" t="s">
        <v>162</v>
      </c>
      <c r="O190" t="s">
        <v>94</v>
      </c>
      <c r="P190" t="str">
        <f>"PATSY                         "</f>
        <v xml:space="preserve">PATSY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5.25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64.81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4</v>
      </c>
      <c r="BI190">
        <v>6</v>
      </c>
      <c r="BJ190">
        <v>26.8</v>
      </c>
      <c r="BK190">
        <v>27</v>
      </c>
      <c r="BL190">
        <v>195.9</v>
      </c>
      <c r="BM190">
        <v>29.39</v>
      </c>
      <c r="BN190">
        <v>225.29</v>
      </c>
      <c r="BO190">
        <v>225.29</v>
      </c>
      <c r="BQ190" t="s">
        <v>540</v>
      </c>
      <c r="BR190" t="s">
        <v>165</v>
      </c>
      <c r="BS190" s="3">
        <v>45142</v>
      </c>
      <c r="BT190" s="4">
        <v>0.43402777777777773</v>
      </c>
      <c r="BU190" t="s">
        <v>183</v>
      </c>
      <c r="BV190" t="s">
        <v>86</v>
      </c>
      <c r="BY190">
        <v>87594</v>
      </c>
      <c r="BZ190" t="s">
        <v>97</v>
      </c>
      <c r="CA190" t="s">
        <v>184</v>
      </c>
      <c r="CC190" t="s">
        <v>80</v>
      </c>
      <c r="CD190">
        <v>2013</v>
      </c>
      <c r="CE190" t="s">
        <v>89</v>
      </c>
      <c r="CF190" s="3">
        <v>45142</v>
      </c>
      <c r="CI190">
        <v>1</v>
      </c>
      <c r="CJ190">
        <v>1</v>
      </c>
      <c r="CK190">
        <v>41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"009943624195"</f>
        <v>009943624195</v>
      </c>
      <c r="F191" s="3">
        <v>45141</v>
      </c>
      <c r="G191">
        <v>202405</v>
      </c>
      <c r="H191" t="s">
        <v>79</v>
      </c>
      <c r="I191" t="s">
        <v>80</v>
      </c>
      <c r="J191" t="s">
        <v>99</v>
      </c>
      <c r="K191" t="s">
        <v>78</v>
      </c>
      <c r="L191" t="s">
        <v>256</v>
      </c>
      <c r="M191" t="s">
        <v>257</v>
      </c>
      <c r="N191" t="s">
        <v>541</v>
      </c>
      <c r="O191" t="s">
        <v>103</v>
      </c>
      <c r="P191" t="str">
        <f>"N A                           "</f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42.04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0.5</v>
      </c>
      <c r="BJ191">
        <v>2.2999999999999998</v>
      </c>
      <c r="BK191">
        <v>3</v>
      </c>
      <c r="BL191">
        <v>123.68</v>
      </c>
      <c r="BM191">
        <v>18.55</v>
      </c>
      <c r="BN191">
        <v>142.22999999999999</v>
      </c>
      <c r="BO191">
        <v>142.22999999999999</v>
      </c>
      <c r="BQ191" t="s">
        <v>104</v>
      </c>
      <c r="BR191" t="s">
        <v>186</v>
      </c>
      <c r="BS191" s="3">
        <v>45142</v>
      </c>
      <c r="BT191" s="4">
        <v>0.71111111111111114</v>
      </c>
      <c r="BU191" t="s">
        <v>542</v>
      </c>
      <c r="BV191" t="s">
        <v>86</v>
      </c>
      <c r="BY191">
        <v>11531.05</v>
      </c>
      <c r="BZ191" t="s">
        <v>97</v>
      </c>
      <c r="CA191" t="s">
        <v>543</v>
      </c>
      <c r="CC191" t="s">
        <v>257</v>
      </c>
      <c r="CD191">
        <v>157</v>
      </c>
      <c r="CE191" t="s">
        <v>89</v>
      </c>
      <c r="CF191" s="3">
        <v>45142</v>
      </c>
      <c r="CI191">
        <v>1</v>
      </c>
      <c r="CJ191">
        <v>1</v>
      </c>
      <c r="CK191">
        <v>31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"009941520375"</f>
        <v>009941520375</v>
      </c>
      <c r="F192" s="3">
        <v>45141</v>
      </c>
      <c r="G192">
        <v>202405</v>
      </c>
      <c r="H192" t="s">
        <v>75</v>
      </c>
      <c r="I192" t="s">
        <v>76</v>
      </c>
      <c r="J192" t="s">
        <v>77</v>
      </c>
      <c r="K192" t="s">
        <v>78</v>
      </c>
      <c r="L192" t="s">
        <v>79</v>
      </c>
      <c r="M192" t="s">
        <v>80</v>
      </c>
      <c r="N192" t="s">
        <v>162</v>
      </c>
      <c r="O192" t="s">
        <v>82</v>
      </c>
      <c r="P192" t="str">
        <f>"PATSY                         "</f>
        <v xml:space="preserve">PATSY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22.42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0.5</v>
      </c>
      <c r="BJ192">
        <v>0.2</v>
      </c>
      <c r="BK192">
        <v>0.5</v>
      </c>
      <c r="BL192">
        <v>65.959999999999994</v>
      </c>
      <c r="BM192">
        <v>9.89</v>
      </c>
      <c r="BN192">
        <v>75.849999999999994</v>
      </c>
      <c r="BO192">
        <v>75.849999999999994</v>
      </c>
      <c r="BQ192" t="s">
        <v>544</v>
      </c>
      <c r="BR192" t="s">
        <v>165</v>
      </c>
      <c r="BS192" s="3">
        <v>45142</v>
      </c>
      <c r="BT192" s="4">
        <v>0.32847222222222222</v>
      </c>
      <c r="BU192" t="s">
        <v>186</v>
      </c>
      <c r="BV192" t="s">
        <v>86</v>
      </c>
      <c r="BY192">
        <v>1200</v>
      </c>
      <c r="BZ192" t="s">
        <v>87</v>
      </c>
      <c r="CC192" t="s">
        <v>80</v>
      </c>
      <c r="CD192">
        <v>2013</v>
      </c>
      <c r="CE192" t="s">
        <v>89</v>
      </c>
      <c r="CF192" s="3">
        <v>45145</v>
      </c>
      <c r="CI192">
        <v>1</v>
      </c>
      <c r="CJ192">
        <v>1</v>
      </c>
      <c r="CK192">
        <v>21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"009943624187"</f>
        <v>009943624187</v>
      </c>
      <c r="F193" s="3">
        <v>45141</v>
      </c>
      <c r="G193">
        <v>202405</v>
      </c>
      <c r="H193" t="s">
        <v>79</v>
      </c>
      <c r="I193" t="s">
        <v>80</v>
      </c>
      <c r="J193" t="s">
        <v>99</v>
      </c>
      <c r="K193" t="s">
        <v>78</v>
      </c>
      <c r="L193" t="s">
        <v>147</v>
      </c>
      <c r="M193" t="s">
        <v>148</v>
      </c>
      <c r="N193" t="s">
        <v>545</v>
      </c>
      <c r="O193" t="s">
        <v>103</v>
      </c>
      <c r="P193" t="str">
        <f>"N A                           "</f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17.52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51.54</v>
      </c>
      <c r="BM193">
        <v>7.73</v>
      </c>
      <c r="BN193">
        <v>59.27</v>
      </c>
      <c r="BO193">
        <v>59.27</v>
      </c>
      <c r="BQ193" t="s">
        <v>104</v>
      </c>
      <c r="BR193" t="s">
        <v>186</v>
      </c>
      <c r="BS193" s="3">
        <v>45142</v>
      </c>
      <c r="BT193" s="4">
        <v>0.46180555555555558</v>
      </c>
      <c r="BU193" t="s">
        <v>546</v>
      </c>
      <c r="BV193" t="s">
        <v>86</v>
      </c>
      <c r="BY193">
        <v>1200</v>
      </c>
      <c r="BZ193" t="s">
        <v>97</v>
      </c>
      <c r="CA193" t="s">
        <v>547</v>
      </c>
      <c r="CC193" t="s">
        <v>148</v>
      </c>
      <c r="CD193">
        <v>1618</v>
      </c>
      <c r="CE193" t="s">
        <v>89</v>
      </c>
      <c r="CF193" s="3">
        <v>45142</v>
      </c>
      <c r="CI193">
        <v>1</v>
      </c>
      <c r="CJ193">
        <v>1</v>
      </c>
      <c r="CK193">
        <v>32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"009943285345"</f>
        <v>009943285345</v>
      </c>
      <c r="F194" s="3">
        <v>45141</v>
      </c>
      <c r="G194">
        <v>202405</v>
      </c>
      <c r="H194" t="s">
        <v>79</v>
      </c>
      <c r="I194" t="s">
        <v>80</v>
      </c>
      <c r="J194" t="s">
        <v>161</v>
      </c>
      <c r="K194" t="s">
        <v>78</v>
      </c>
      <c r="L194" t="s">
        <v>195</v>
      </c>
      <c r="M194" t="s">
        <v>196</v>
      </c>
      <c r="N194" t="s">
        <v>161</v>
      </c>
      <c r="O194" t="s">
        <v>82</v>
      </c>
      <c r="P194" t="str">
        <f>"NA                            "</f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201.73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4.8</v>
      </c>
      <c r="BJ194">
        <v>17.8</v>
      </c>
      <c r="BK194">
        <v>18</v>
      </c>
      <c r="BL194">
        <v>593.42999999999995</v>
      </c>
      <c r="BM194">
        <v>89.01</v>
      </c>
      <c r="BN194">
        <v>682.44</v>
      </c>
      <c r="BO194">
        <v>682.44</v>
      </c>
      <c r="BQ194" t="s">
        <v>104</v>
      </c>
      <c r="BR194" t="s">
        <v>302</v>
      </c>
      <c r="BS194" s="3">
        <v>45142</v>
      </c>
      <c r="BT194" s="4">
        <v>0.52083333333333337</v>
      </c>
      <c r="BU194" t="s">
        <v>548</v>
      </c>
      <c r="BV194" t="s">
        <v>90</v>
      </c>
      <c r="BW194" t="s">
        <v>549</v>
      </c>
      <c r="BX194" t="s">
        <v>550</v>
      </c>
      <c r="BY194">
        <v>88927.33</v>
      </c>
      <c r="BZ194" t="s">
        <v>87</v>
      </c>
      <c r="CA194" t="s">
        <v>551</v>
      </c>
      <c r="CC194" t="s">
        <v>196</v>
      </c>
      <c r="CD194">
        <v>4320</v>
      </c>
      <c r="CE194" t="s">
        <v>89</v>
      </c>
      <c r="CF194" s="3">
        <v>45145</v>
      </c>
      <c r="CI194">
        <v>1</v>
      </c>
      <c r="CJ194">
        <v>1</v>
      </c>
      <c r="CK194">
        <v>21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"009943624190"</f>
        <v>009943624190</v>
      </c>
      <c r="F195" s="3">
        <v>45141</v>
      </c>
      <c r="G195">
        <v>202405</v>
      </c>
      <c r="H195" t="s">
        <v>79</v>
      </c>
      <c r="I195" t="s">
        <v>80</v>
      </c>
      <c r="J195" t="s">
        <v>99</v>
      </c>
      <c r="K195" t="s">
        <v>78</v>
      </c>
      <c r="L195" t="s">
        <v>460</v>
      </c>
      <c r="M195" t="s">
        <v>461</v>
      </c>
      <c r="N195" t="s">
        <v>552</v>
      </c>
      <c r="O195" t="s">
        <v>103</v>
      </c>
      <c r="P195" t="str">
        <f t="shared" ref="P195:P201" si="6">"N A                           "</f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43.45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1.7</v>
      </c>
      <c r="BK195">
        <v>2</v>
      </c>
      <c r="BL195">
        <v>127.81</v>
      </c>
      <c r="BM195">
        <v>19.170000000000002</v>
      </c>
      <c r="BN195">
        <v>146.97999999999999</v>
      </c>
      <c r="BO195">
        <v>146.97999999999999</v>
      </c>
      <c r="BQ195" t="s">
        <v>553</v>
      </c>
      <c r="BR195" t="s">
        <v>186</v>
      </c>
      <c r="BS195" s="3">
        <v>45142</v>
      </c>
      <c r="BT195" s="4">
        <v>0.90486111111111101</v>
      </c>
      <c r="BU195" t="s">
        <v>554</v>
      </c>
      <c r="BV195" t="s">
        <v>90</v>
      </c>
      <c r="BW195" t="s">
        <v>339</v>
      </c>
      <c r="BX195" t="s">
        <v>445</v>
      </c>
      <c r="BY195">
        <v>8560.89</v>
      </c>
      <c r="BZ195" t="s">
        <v>97</v>
      </c>
      <c r="CA195" t="s">
        <v>555</v>
      </c>
      <c r="CC195" t="s">
        <v>461</v>
      </c>
      <c r="CD195">
        <v>7130</v>
      </c>
      <c r="CE195" t="s">
        <v>89</v>
      </c>
      <c r="CF195" s="3">
        <v>45146</v>
      </c>
      <c r="CI195">
        <v>1</v>
      </c>
      <c r="CJ195">
        <v>1</v>
      </c>
      <c r="CK195">
        <v>33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"009943624194"</f>
        <v>009943624194</v>
      </c>
      <c r="F196" s="3">
        <v>45141</v>
      </c>
      <c r="G196">
        <v>202405</v>
      </c>
      <c r="H196" t="s">
        <v>79</v>
      </c>
      <c r="I196" t="s">
        <v>80</v>
      </c>
      <c r="J196" t="s">
        <v>99</v>
      </c>
      <c r="K196" t="s">
        <v>78</v>
      </c>
      <c r="L196" t="s">
        <v>460</v>
      </c>
      <c r="M196" t="s">
        <v>461</v>
      </c>
      <c r="N196" t="s">
        <v>556</v>
      </c>
      <c r="O196" t="s">
        <v>94</v>
      </c>
      <c r="P196" t="str">
        <f t="shared" si="6"/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61.16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1.5</v>
      </c>
      <c r="BJ196">
        <v>2.2000000000000002</v>
      </c>
      <c r="BK196">
        <v>3</v>
      </c>
      <c r="BL196">
        <v>185.16</v>
      </c>
      <c r="BM196">
        <v>27.77</v>
      </c>
      <c r="BN196">
        <v>212.93</v>
      </c>
      <c r="BO196">
        <v>212.93</v>
      </c>
      <c r="BQ196" t="s">
        <v>104</v>
      </c>
      <c r="BR196" t="s">
        <v>186</v>
      </c>
      <c r="BS196" s="3">
        <v>45147</v>
      </c>
      <c r="BT196" s="4">
        <v>0.41666666666666669</v>
      </c>
      <c r="BU196" t="s">
        <v>557</v>
      </c>
      <c r="BV196" t="s">
        <v>90</v>
      </c>
      <c r="BY196">
        <v>10917.4</v>
      </c>
      <c r="BZ196" t="s">
        <v>97</v>
      </c>
      <c r="CC196" t="s">
        <v>461</v>
      </c>
      <c r="CD196">
        <v>7140</v>
      </c>
      <c r="CE196" t="s">
        <v>89</v>
      </c>
      <c r="CF196" s="3">
        <v>45149</v>
      </c>
      <c r="CI196">
        <v>3</v>
      </c>
      <c r="CJ196">
        <v>4</v>
      </c>
      <c r="CK196">
        <v>43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"009943624184"</f>
        <v>009943624184</v>
      </c>
      <c r="F197" s="3">
        <v>45142</v>
      </c>
      <c r="G197">
        <v>202405</v>
      </c>
      <c r="H197" t="s">
        <v>79</v>
      </c>
      <c r="I197" t="s">
        <v>80</v>
      </c>
      <c r="J197" t="s">
        <v>99</v>
      </c>
      <c r="K197" t="s">
        <v>78</v>
      </c>
      <c r="L197" t="s">
        <v>75</v>
      </c>
      <c r="M197" t="s">
        <v>76</v>
      </c>
      <c r="N197" t="s">
        <v>558</v>
      </c>
      <c r="O197" t="s">
        <v>103</v>
      </c>
      <c r="P197" t="str">
        <f t="shared" si="6"/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63.07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2.4</v>
      </c>
      <c r="BJ197">
        <v>5.8</v>
      </c>
      <c r="BK197">
        <v>6</v>
      </c>
      <c r="BL197">
        <v>185.53</v>
      </c>
      <c r="BM197">
        <v>27.83</v>
      </c>
      <c r="BN197">
        <v>213.36</v>
      </c>
      <c r="BO197">
        <v>213.36</v>
      </c>
      <c r="BQ197" t="s">
        <v>104</v>
      </c>
      <c r="BR197" t="s">
        <v>186</v>
      </c>
      <c r="BS197" s="3">
        <v>45145</v>
      </c>
      <c r="BT197" s="4">
        <v>0.57777777777777783</v>
      </c>
      <c r="BU197" t="s">
        <v>559</v>
      </c>
      <c r="BV197" t="s">
        <v>86</v>
      </c>
      <c r="BY197">
        <v>28824.39</v>
      </c>
      <c r="BZ197" t="s">
        <v>97</v>
      </c>
      <c r="CA197" t="s">
        <v>560</v>
      </c>
      <c r="CC197" t="s">
        <v>76</v>
      </c>
      <c r="CD197">
        <v>4000</v>
      </c>
      <c r="CE197" t="s">
        <v>89</v>
      </c>
      <c r="CF197" s="3">
        <v>45148</v>
      </c>
      <c r="CI197">
        <v>1</v>
      </c>
      <c r="CJ197">
        <v>1</v>
      </c>
      <c r="CK197">
        <v>31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"009943624189"</f>
        <v>009943624189</v>
      </c>
      <c r="F198" s="3">
        <v>45142</v>
      </c>
      <c r="G198">
        <v>202405</v>
      </c>
      <c r="H198" t="s">
        <v>79</v>
      </c>
      <c r="I198" t="s">
        <v>80</v>
      </c>
      <c r="J198" t="s">
        <v>99</v>
      </c>
      <c r="K198" t="s">
        <v>78</v>
      </c>
      <c r="L198" t="s">
        <v>79</v>
      </c>
      <c r="M198" t="s">
        <v>80</v>
      </c>
      <c r="N198" t="s">
        <v>561</v>
      </c>
      <c r="O198" t="s">
        <v>103</v>
      </c>
      <c r="P198" t="str">
        <f t="shared" si="6"/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17.52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51.54</v>
      </c>
      <c r="BM198">
        <v>7.73</v>
      </c>
      <c r="BN198">
        <v>59.27</v>
      </c>
      <c r="BO198">
        <v>59.27</v>
      </c>
      <c r="BQ198" t="s">
        <v>562</v>
      </c>
      <c r="BR198" t="s">
        <v>186</v>
      </c>
      <c r="BS198" s="3">
        <v>45145</v>
      </c>
      <c r="BT198" s="4">
        <v>0.41250000000000003</v>
      </c>
      <c r="BU198" t="s">
        <v>563</v>
      </c>
      <c r="BV198" t="s">
        <v>86</v>
      </c>
      <c r="BY198">
        <v>1200</v>
      </c>
      <c r="BZ198" t="s">
        <v>97</v>
      </c>
      <c r="CA198" t="s">
        <v>564</v>
      </c>
      <c r="CC198" t="s">
        <v>80</v>
      </c>
      <c r="CD198">
        <v>2094</v>
      </c>
      <c r="CE198" t="s">
        <v>89</v>
      </c>
      <c r="CF198" s="3">
        <v>45145</v>
      </c>
      <c r="CI198">
        <v>1</v>
      </c>
      <c r="CJ198">
        <v>1</v>
      </c>
      <c r="CK198">
        <v>32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"009943624185"</f>
        <v>009943624185</v>
      </c>
      <c r="F199" s="3">
        <v>45142</v>
      </c>
      <c r="G199">
        <v>202405</v>
      </c>
      <c r="H199" t="s">
        <v>79</v>
      </c>
      <c r="I199" t="s">
        <v>80</v>
      </c>
      <c r="J199" t="s">
        <v>99</v>
      </c>
      <c r="K199" t="s">
        <v>78</v>
      </c>
      <c r="L199" t="s">
        <v>75</v>
      </c>
      <c r="M199" t="s">
        <v>76</v>
      </c>
      <c r="N199" t="s">
        <v>565</v>
      </c>
      <c r="O199" t="s">
        <v>103</v>
      </c>
      <c r="P199" t="str">
        <f t="shared" si="6"/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42.04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0.9</v>
      </c>
      <c r="BJ199">
        <v>2.2000000000000002</v>
      </c>
      <c r="BK199">
        <v>3</v>
      </c>
      <c r="BL199">
        <v>123.68</v>
      </c>
      <c r="BM199">
        <v>18.55</v>
      </c>
      <c r="BN199">
        <v>142.22999999999999</v>
      </c>
      <c r="BO199">
        <v>142.22999999999999</v>
      </c>
      <c r="BQ199" t="s">
        <v>104</v>
      </c>
      <c r="BR199" t="s">
        <v>186</v>
      </c>
      <c r="BS199" s="3">
        <v>45143</v>
      </c>
      <c r="BT199" s="4">
        <v>0.52986111111111112</v>
      </c>
      <c r="BU199" t="s">
        <v>566</v>
      </c>
      <c r="BV199" t="s">
        <v>86</v>
      </c>
      <c r="BY199">
        <v>10843.2</v>
      </c>
      <c r="BZ199" t="s">
        <v>97</v>
      </c>
      <c r="CC199" t="s">
        <v>76</v>
      </c>
      <c r="CD199">
        <v>3629</v>
      </c>
      <c r="CE199" t="s">
        <v>89</v>
      </c>
      <c r="CF199" s="3">
        <v>45148</v>
      </c>
      <c r="CI199">
        <v>1</v>
      </c>
      <c r="CJ199">
        <v>0</v>
      </c>
      <c r="CK199">
        <v>31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"009943624186"</f>
        <v>009943624186</v>
      </c>
      <c r="F200" s="3">
        <v>45142</v>
      </c>
      <c r="G200">
        <v>202405</v>
      </c>
      <c r="H200" t="s">
        <v>79</v>
      </c>
      <c r="I200" t="s">
        <v>80</v>
      </c>
      <c r="J200" t="s">
        <v>99</v>
      </c>
      <c r="K200" t="s">
        <v>78</v>
      </c>
      <c r="L200" t="s">
        <v>100</v>
      </c>
      <c r="M200" t="s">
        <v>101</v>
      </c>
      <c r="N200" t="s">
        <v>567</v>
      </c>
      <c r="O200" t="s">
        <v>103</v>
      </c>
      <c r="P200" t="str">
        <f t="shared" si="6"/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73.58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1.5</v>
      </c>
      <c r="BJ200">
        <v>6.1</v>
      </c>
      <c r="BK200">
        <v>7</v>
      </c>
      <c r="BL200">
        <v>216.45</v>
      </c>
      <c r="BM200">
        <v>32.47</v>
      </c>
      <c r="BN200">
        <v>248.92</v>
      </c>
      <c r="BO200">
        <v>248.92</v>
      </c>
      <c r="BQ200" t="s">
        <v>104</v>
      </c>
      <c r="BR200" t="s">
        <v>186</v>
      </c>
      <c r="BS200" s="3">
        <v>45153</v>
      </c>
      <c r="BT200" s="4">
        <v>0.42708333333333331</v>
      </c>
      <c r="BU200" t="s">
        <v>568</v>
      </c>
      <c r="BV200" t="s">
        <v>90</v>
      </c>
      <c r="BW200" t="s">
        <v>247</v>
      </c>
      <c r="BX200" t="s">
        <v>292</v>
      </c>
      <c r="BY200">
        <v>30652.5</v>
      </c>
      <c r="BZ200" t="s">
        <v>97</v>
      </c>
      <c r="CA200" t="s">
        <v>569</v>
      </c>
      <c r="CC200" t="s">
        <v>101</v>
      </c>
      <c r="CD200">
        <v>7800</v>
      </c>
      <c r="CE200" t="s">
        <v>89</v>
      </c>
      <c r="CF200" s="3">
        <v>45154</v>
      </c>
      <c r="CI200">
        <v>1</v>
      </c>
      <c r="CJ200">
        <v>7</v>
      </c>
      <c r="CK200">
        <v>31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"009943624183"</f>
        <v>009943624183</v>
      </c>
      <c r="F201" s="3">
        <v>45142</v>
      </c>
      <c r="G201">
        <v>202405</v>
      </c>
      <c r="H201" t="s">
        <v>79</v>
      </c>
      <c r="I201" t="s">
        <v>80</v>
      </c>
      <c r="J201" t="s">
        <v>99</v>
      </c>
      <c r="K201" t="s">
        <v>78</v>
      </c>
      <c r="L201" t="s">
        <v>229</v>
      </c>
      <c r="M201" t="s">
        <v>230</v>
      </c>
      <c r="N201" t="s">
        <v>570</v>
      </c>
      <c r="O201" t="s">
        <v>103</v>
      </c>
      <c r="P201" t="str">
        <f t="shared" si="6"/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17.52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0.8</v>
      </c>
      <c r="BJ201">
        <v>1.2</v>
      </c>
      <c r="BK201">
        <v>2</v>
      </c>
      <c r="BL201">
        <v>51.54</v>
      </c>
      <c r="BM201">
        <v>7.73</v>
      </c>
      <c r="BN201">
        <v>59.27</v>
      </c>
      <c r="BO201">
        <v>59.27</v>
      </c>
      <c r="BQ201" t="s">
        <v>104</v>
      </c>
      <c r="BR201" t="s">
        <v>186</v>
      </c>
      <c r="BS201" s="3">
        <v>45145</v>
      </c>
      <c r="BT201" s="4">
        <v>0.41875000000000001</v>
      </c>
      <c r="BU201" t="s">
        <v>571</v>
      </c>
      <c r="BV201" t="s">
        <v>86</v>
      </c>
      <c r="BY201">
        <v>6023.16</v>
      </c>
      <c r="BZ201" t="s">
        <v>97</v>
      </c>
      <c r="CA201" t="s">
        <v>493</v>
      </c>
      <c r="CC201" t="s">
        <v>230</v>
      </c>
      <c r="CD201">
        <v>2158</v>
      </c>
      <c r="CE201" t="s">
        <v>89</v>
      </c>
      <c r="CF201" s="3">
        <v>45145</v>
      </c>
      <c r="CI201">
        <v>1</v>
      </c>
      <c r="CJ201">
        <v>1</v>
      </c>
      <c r="CK201">
        <v>32</v>
      </c>
      <c r="CL201" t="s">
        <v>90</v>
      </c>
    </row>
    <row r="202" spans="1:90" x14ac:dyDescent="0.3">
      <c r="A202" t="s">
        <v>252</v>
      </c>
      <c r="B202" t="s">
        <v>73</v>
      </c>
      <c r="C202" t="s">
        <v>74</v>
      </c>
      <c r="E202" t="str">
        <f>"009941520392"</f>
        <v>009941520392</v>
      </c>
      <c r="F202" s="3">
        <v>45142</v>
      </c>
      <c r="G202">
        <v>202405</v>
      </c>
      <c r="H202" t="s">
        <v>75</v>
      </c>
      <c r="I202" t="s">
        <v>76</v>
      </c>
      <c r="J202" t="s">
        <v>77</v>
      </c>
      <c r="K202" t="s">
        <v>78</v>
      </c>
      <c r="L202" t="s">
        <v>79</v>
      </c>
      <c r="M202" t="s">
        <v>80</v>
      </c>
      <c r="N202" t="s">
        <v>77</v>
      </c>
      <c r="O202" t="s">
        <v>94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61.23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3</v>
      </c>
      <c r="BI202">
        <v>3</v>
      </c>
      <c r="BJ202">
        <v>24.6</v>
      </c>
      <c r="BK202">
        <v>25</v>
      </c>
      <c r="BL202">
        <v>185.38</v>
      </c>
      <c r="BM202">
        <v>27.81</v>
      </c>
      <c r="BN202">
        <v>213.19</v>
      </c>
      <c r="BO202">
        <v>213.19</v>
      </c>
      <c r="BQ202" t="s">
        <v>572</v>
      </c>
      <c r="BR202" t="s">
        <v>165</v>
      </c>
      <c r="BS202" s="3">
        <v>45145</v>
      </c>
      <c r="BT202" s="4">
        <v>0.30694444444444441</v>
      </c>
      <c r="BU202" t="s">
        <v>573</v>
      </c>
      <c r="BV202" t="s">
        <v>86</v>
      </c>
      <c r="BY202">
        <v>122780</v>
      </c>
      <c r="BZ202" t="s">
        <v>97</v>
      </c>
      <c r="CA202" t="s">
        <v>88</v>
      </c>
      <c r="CC202" t="s">
        <v>80</v>
      </c>
      <c r="CD202">
        <v>2013</v>
      </c>
      <c r="CE202" t="s">
        <v>89</v>
      </c>
      <c r="CF202" s="3">
        <v>45146</v>
      </c>
      <c r="CI202">
        <v>1</v>
      </c>
      <c r="CJ202">
        <v>1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"009943624170"</f>
        <v>009943624170</v>
      </c>
      <c r="F203" s="3">
        <v>45145</v>
      </c>
      <c r="G203">
        <v>202405</v>
      </c>
      <c r="H203" t="s">
        <v>79</v>
      </c>
      <c r="I203" t="s">
        <v>80</v>
      </c>
      <c r="J203" t="s">
        <v>99</v>
      </c>
      <c r="K203" t="s">
        <v>78</v>
      </c>
      <c r="L203" t="s">
        <v>100</v>
      </c>
      <c r="M203" t="s">
        <v>101</v>
      </c>
      <c r="N203" t="s">
        <v>77</v>
      </c>
      <c r="O203" t="s">
        <v>103</v>
      </c>
      <c r="P203" t="str">
        <f>"N A                           "</f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42.04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0.8</v>
      </c>
      <c r="BJ203">
        <v>2.1</v>
      </c>
      <c r="BK203">
        <v>3</v>
      </c>
      <c r="BL203">
        <v>123.68</v>
      </c>
      <c r="BM203">
        <v>18.55</v>
      </c>
      <c r="BN203">
        <v>142.22999999999999</v>
      </c>
      <c r="BO203">
        <v>142.22999999999999</v>
      </c>
      <c r="BQ203" t="s">
        <v>454</v>
      </c>
      <c r="BR203" t="s">
        <v>182</v>
      </c>
      <c r="BS203" s="3">
        <v>45146</v>
      </c>
      <c r="BT203" s="4">
        <v>0.4597222222222222</v>
      </c>
      <c r="BU203" t="s">
        <v>574</v>
      </c>
      <c r="BV203" t="s">
        <v>86</v>
      </c>
      <c r="BY203">
        <v>10617.3</v>
      </c>
      <c r="BZ203" t="s">
        <v>97</v>
      </c>
      <c r="CC203" t="s">
        <v>101</v>
      </c>
      <c r="CD203">
        <v>7441</v>
      </c>
      <c r="CE203" t="s">
        <v>89</v>
      </c>
      <c r="CF203" s="3">
        <v>45148</v>
      </c>
      <c r="CI203">
        <v>1</v>
      </c>
      <c r="CJ203">
        <v>1</v>
      </c>
      <c r="CK203">
        <v>31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"009943624177"</f>
        <v>009943624177</v>
      </c>
      <c r="F204" s="3">
        <v>45145</v>
      </c>
      <c r="G204">
        <v>202405</v>
      </c>
      <c r="H204" t="s">
        <v>79</v>
      </c>
      <c r="I204" t="s">
        <v>80</v>
      </c>
      <c r="J204" t="s">
        <v>99</v>
      </c>
      <c r="K204" t="s">
        <v>78</v>
      </c>
      <c r="L204" t="s">
        <v>575</v>
      </c>
      <c r="M204" t="s">
        <v>576</v>
      </c>
      <c r="N204" t="s">
        <v>577</v>
      </c>
      <c r="O204" t="s">
        <v>103</v>
      </c>
      <c r="P204" t="str">
        <f>"N A                           "</f>
        <v xml:space="preserve">N A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42.04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0.5</v>
      </c>
      <c r="BJ204">
        <v>2.1</v>
      </c>
      <c r="BK204">
        <v>3</v>
      </c>
      <c r="BL204">
        <v>123.68</v>
      </c>
      <c r="BM204">
        <v>18.55</v>
      </c>
      <c r="BN204">
        <v>142.22999999999999</v>
      </c>
      <c r="BO204">
        <v>142.22999999999999</v>
      </c>
      <c r="BQ204" t="s">
        <v>578</v>
      </c>
      <c r="BR204" t="s">
        <v>186</v>
      </c>
      <c r="BS204" s="3">
        <v>45146</v>
      </c>
      <c r="BT204" s="4">
        <v>0.47569444444444442</v>
      </c>
      <c r="BU204" t="s">
        <v>579</v>
      </c>
      <c r="BV204" t="s">
        <v>86</v>
      </c>
      <c r="BY204">
        <v>10278.719999999999</v>
      </c>
      <c r="BZ204" t="s">
        <v>97</v>
      </c>
      <c r="CA204" t="s">
        <v>580</v>
      </c>
      <c r="CC204" t="s">
        <v>576</v>
      </c>
      <c r="CD204">
        <v>9301</v>
      </c>
      <c r="CE204" t="s">
        <v>89</v>
      </c>
      <c r="CF204" s="3">
        <v>45148</v>
      </c>
      <c r="CI204">
        <v>1</v>
      </c>
      <c r="CJ204">
        <v>1</v>
      </c>
      <c r="CK204">
        <v>31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"009941520391"</f>
        <v>009941520391</v>
      </c>
      <c r="F205" s="3">
        <v>45145</v>
      </c>
      <c r="G205">
        <v>202405</v>
      </c>
      <c r="H205" t="s">
        <v>75</v>
      </c>
      <c r="I205" t="s">
        <v>76</v>
      </c>
      <c r="J205" t="s">
        <v>77</v>
      </c>
      <c r="K205" t="s">
        <v>78</v>
      </c>
      <c r="L205" t="s">
        <v>79</v>
      </c>
      <c r="M205" t="s">
        <v>80</v>
      </c>
      <c r="N205" t="s">
        <v>77</v>
      </c>
      <c r="O205" t="s">
        <v>82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56.04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4.8</v>
      </c>
      <c r="BK205">
        <v>5</v>
      </c>
      <c r="BL205">
        <v>164.86</v>
      </c>
      <c r="BM205">
        <v>24.73</v>
      </c>
      <c r="BN205">
        <v>189.59</v>
      </c>
      <c r="BO205">
        <v>189.59</v>
      </c>
      <c r="BQ205" t="s">
        <v>581</v>
      </c>
      <c r="BR205" t="s">
        <v>165</v>
      </c>
      <c r="BS205" s="3">
        <v>45146</v>
      </c>
      <c r="BT205" s="4">
        <v>0.29375000000000001</v>
      </c>
      <c r="BU205" t="s">
        <v>85</v>
      </c>
      <c r="BV205" t="s">
        <v>86</v>
      </c>
      <c r="BY205">
        <v>24000</v>
      </c>
      <c r="BZ205" t="s">
        <v>87</v>
      </c>
      <c r="CA205" t="s">
        <v>88</v>
      </c>
      <c r="CC205" t="s">
        <v>80</v>
      </c>
      <c r="CD205">
        <v>2190</v>
      </c>
      <c r="CE205" t="s">
        <v>89</v>
      </c>
      <c r="CF205" s="3">
        <v>45146</v>
      </c>
      <c r="CI205">
        <v>1</v>
      </c>
      <c r="CJ205">
        <v>1</v>
      </c>
      <c r="CK205">
        <v>21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"009943624173"</f>
        <v>009943624173</v>
      </c>
      <c r="F206" s="3">
        <v>45145</v>
      </c>
      <c r="G206">
        <v>202405</v>
      </c>
      <c r="H206" t="s">
        <v>79</v>
      </c>
      <c r="I206" t="s">
        <v>80</v>
      </c>
      <c r="J206" t="s">
        <v>99</v>
      </c>
      <c r="K206" t="s">
        <v>78</v>
      </c>
      <c r="L206" t="s">
        <v>582</v>
      </c>
      <c r="M206" t="s">
        <v>583</v>
      </c>
      <c r="N206" t="s">
        <v>584</v>
      </c>
      <c r="O206" t="s">
        <v>103</v>
      </c>
      <c r="P206" t="str">
        <f t="shared" ref="P206:P217" si="7">"N A                           "</f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42.04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0.8</v>
      </c>
      <c r="BJ206">
        <v>2</v>
      </c>
      <c r="BK206">
        <v>2</v>
      </c>
      <c r="BL206">
        <v>123.68</v>
      </c>
      <c r="BM206">
        <v>18.55</v>
      </c>
      <c r="BN206">
        <v>142.22999999999999</v>
      </c>
      <c r="BO206">
        <v>142.22999999999999</v>
      </c>
      <c r="BQ206" t="s">
        <v>585</v>
      </c>
      <c r="BR206" t="s">
        <v>186</v>
      </c>
      <c r="BS206" s="3">
        <v>45146</v>
      </c>
      <c r="BT206" s="4">
        <v>0.3840277777777778</v>
      </c>
      <c r="BU206" t="s">
        <v>586</v>
      </c>
      <c r="BV206" t="s">
        <v>86</v>
      </c>
      <c r="BY206">
        <v>9945</v>
      </c>
      <c r="BZ206" t="s">
        <v>97</v>
      </c>
      <c r="CA206" t="s">
        <v>587</v>
      </c>
      <c r="CC206" t="s">
        <v>583</v>
      </c>
      <c r="CD206">
        <v>4126</v>
      </c>
      <c r="CE206" t="s">
        <v>89</v>
      </c>
      <c r="CF206" s="3">
        <v>45148</v>
      </c>
      <c r="CI206">
        <v>1</v>
      </c>
      <c r="CJ206">
        <v>1</v>
      </c>
      <c r="CK206">
        <v>31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"009943624172"</f>
        <v>009943624172</v>
      </c>
      <c r="F207" s="3">
        <v>45145</v>
      </c>
      <c r="G207">
        <v>202405</v>
      </c>
      <c r="H207" t="s">
        <v>79</v>
      </c>
      <c r="I207" t="s">
        <v>80</v>
      </c>
      <c r="J207" t="s">
        <v>99</v>
      </c>
      <c r="K207" t="s">
        <v>78</v>
      </c>
      <c r="L207" t="s">
        <v>75</v>
      </c>
      <c r="M207" t="s">
        <v>76</v>
      </c>
      <c r="N207" t="s">
        <v>77</v>
      </c>
      <c r="O207" t="s">
        <v>103</v>
      </c>
      <c r="P207" t="str">
        <f t="shared" si="7"/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42.04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123.68</v>
      </c>
      <c r="BM207">
        <v>18.55</v>
      </c>
      <c r="BN207">
        <v>142.22999999999999</v>
      </c>
      <c r="BO207">
        <v>142.22999999999999</v>
      </c>
      <c r="BQ207" t="s">
        <v>588</v>
      </c>
      <c r="BR207" t="s">
        <v>186</v>
      </c>
      <c r="BS207" s="3">
        <v>45146</v>
      </c>
      <c r="BT207" s="4">
        <v>0.40277777777777773</v>
      </c>
      <c r="BU207" t="s">
        <v>589</v>
      </c>
      <c r="BV207" t="s">
        <v>86</v>
      </c>
      <c r="BY207">
        <v>1200</v>
      </c>
      <c r="BZ207" t="s">
        <v>97</v>
      </c>
      <c r="CA207" t="s">
        <v>264</v>
      </c>
      <c r="CC207" t="s">
        <v>76</v>
      </c>
      <c r="CD207">
        <v>3629</v>
      </c>
      <c r="CE207" t="s">
        <v>89</v>
      </c>
      <c r="CF207" s="3">
        <v>45148</v>
      </c>
      <c r="CI207">
        <v>1</v>
      </c>
      <c r="CJ207">
        <v>1</v>
      </c>
      <c r="CK207">
        <v>31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"009943624179"</f>
        <v>009943624179</v>
      </c>
      <c r="F208" s="3">
        <v>45145</v>
      </c>
      <c r="G208">
        <v>202405</v>
      </c>
      <c r="H208" t="s">
        <v>79</v>
      </c>
      <c r="I208" t="s">
        <v>80</v>
      </c>
      <c r="J208" t="s">
        <v>99</v>
      </c>
      <c r="K208" t="s">
        <v>78</v>
      </c>
      <c r="L208" t="s">
        <v>236</v>
      </c>
      <c r="M208" t="s">
        <v>237</v>
      </c>
      <c r="N208" t="s">
        <v>590</v>
      </c>
      <c r="O208" t="s">
        <v>103</v>
      </c>
      <c r="P208" t="str">
        <f t="shared" si="7"/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111.77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2.9</v>
      </c>
      <c r="BJ208">
        <v>9.1999999999999993</v>
      </c>
      <c r="BK208">
        <v>10</v>
      </c>
      <c r="BL208">
        <v>328.79</v>
      </c>
      <c r="BM208">
        <v>49.32</v>
      </c>
      <c r="BN208">
        <v>378.11</v>
      </c>
      <c r="BO208">
        <v>378.11</v>
      </c>
      <c r="BQ208" t="s">
        <v>104</v>
      </c>
      <c r="BR208" t="s">
        <v>186</v>
      </c>
      <c r="BS208" s="3">
        <v>45146</v>
      </c>
      <c r="BT208" s="4">
        <v>0.4201388888888889</v>
      </c>
      <c r="BU208" t="s">
        <v>591</v>
      </c>
      <c r="BV208" t="s">
        <v>86</v>
      </c>
      <c r="BY208">
        <v>45838.17</v>
      </c>
      <c r="BZ208" t="s">
        <v>97</v>
      </c>
      <c r="CA208" t="s">
        <v>363</v>
      </c>
      <c r="CC208" t="s">
        <v>237</v>
      </c>
      <c r="CD208">
        <v>4339</v>
      </c>
      <c r="CE208" t="s">
        <v>89</v>
      </c>
      <c r="CF208" s="3">
        <v>45148</v>
      </c>
      <c r="CI208">
        <v>1</v>
      </c>
      <c r="CJ208">
        <v>1</v>
      </c>
      <c r="CK208">
        <v>33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"009943624171"</f>
        <v>009943624171</v>
      </c>
      <c r="F209" s="3">
        <v>45145</v>
      </c>
      <c r="G209">
        <v>202405</v>
      </c>
      <c r="H209" t="s">
        <v>79</v>
      </c>
      <c r="I209" t="s">
        <v>80</v>
      </c>
      <c r="J209" t="s">
        <v>99</v>
      </c>
      <c r="K209" t="s">
        <v>78</v>
      </c>
      <c r="L209" t="s">
        <v>313</v>
      </c>
      <c r="M209" t="s">
        <v>314</v>
      </c>
      <c r="N209" t="s">
        <v>592</v>
      </c>
      <c r="O209" t="s">
        <v>103</v>
      </c>
      <c r="P209" t="str">
        <f t="shared" si="7"/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63.07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1.2</v>
      </c>
      <c r="BJ209">
        <v>5.8</v>
      </c>
      <c r="BK209">
        <v>6</v>
      </c>
      <c r="BL209">
        <v>185.53</v>
      </c>
      <c r="BM209">
        <v>27.83</v>
      </c>
      <c r="BN209">
        <v>213.36</v>
      </c>
      <c r="BO209">
        <v>213.36</v>
      </c>
      <c r="BQ209" t="s">
        <v>104</v>
      </c>
      <c r="BR209" t="s">
        <v>186</v>
      </c>
      <c r="BS209" s="3">
        <v>45146</v>
      </c>
      <c r="BT209" s="4">
        <v>0.45208333333333334</v>
      </c>
      <c r="BU209" t="s">
        <v>593</v>
      </c>
      <c r="BV209" t="s">
        <v>86</v>
      </c>
      <c r="BY209">
        <v>28866.6</v>
      </c>
      <c r="BZ209" t="s">
        <v>97</v>
      </c>
      <c r="CA209" t="s">
        <v>594</v>
      </c>
      <c r="CC209" t="s">
        <v>314</v>
      </c>
      <c r="CD209">
        <v>3201</v>
      </c>
      <c r="CE209" t="s">
        <v>89</v>
      </c>
      <c r="CF209" s="3">
        <v>45148</v>
      </c>
      <c r="CI209">
        <v>1</v>
      </c>
      <c r="CJ209">
        <v>1</v>
      </c>
      <c r="CK209">
        <v>31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"009943624169"</f>
        <v>009943624169</v>
      </c>
      <c r="F210" s="3">
        <v>45145</v>
      </c>
      <c r="G210">
        <v>202405</v>
      </c>
      <c r="H210" t="s">
        <v>79</v>
      </c>
      <c r="I210" t="s">
        <v>80</v>
      </c>
      <c r="J210" t="s">
        <v>99</v>
      </c>
      <c r="K210" t="s">
        <v>78</v>
      </c>
      <c r="L210" t="s">
        <v>595</v>
      </c>
      <c r="M210" t="s">
        <v>596</v>
      </c>
      <c r="N210" t="s">
        <v>597</v>
      </c>
      <c r="O210" t="s">
        <v>103</v>
      </c>
      <c r="P210" t="str">
        <f t="shared" si="7"/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66.22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0.6</v>
      </c>
      <c r="BJ210">
        <v>5.7</v>
      </c>
      <c r="BK210">
        <v>6</v>
      </c>
      <c r="BL210">
        <v>194.8</v>
      </c>
      <c r="BM210">
        <v>29.22</v>
      </c>
      <c r="BN210">
        <v>224.02</v>
      </c>
      <c r="BO210">
        <v>224.02</v>
      </c>
      <c r="BQ210" t="s">
        <v>104</v>
      </c>
      <c r="BR210" t="s">
        <v>186</v>
      </c>
      <c r="BS210" s="3">
        <v>45146</v>
      </c>
      <c r="BT210" s="4">
        <v>0.5854166666666667</v>
      </c>
      <c r="BU210" t="s">
        <v>598</v>
      </c>
      <c r="BV210" t="s">
        <v>86</v>
      </c>
      <c r="BY210">
        <v>28539</v>
      </c>
      <c r="BZ210" t="s">
        <v>97</v>
      </c>
      <c r="CA210" t="s">
        <v>599</v>
      </c>
      <c r="CC210" t="s">
        <v>596</v>
      </c>
      <c r="CD210">
        <v>6600</v>
      </c>
      <c r="CE210" t="s">
        <v>89</v>
      </c>
      <c r="CF210" s="3">
        <v>45146</v>
      </c>
      <c r="CI210">
        <v>2</v>
      </c>
      <c r="CJ210">
        <v>1</v>
      </c>
      <c r="CK210">
        <v>33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"009943624181"</f>
        <v>009943624181</v>
      </c>
      <c r="F211" s="3">
        <v>45145</v>
      </c>
      <c r="G211">
        <v>202405</v>
      </c>
      <c r="H211" t="s">
        <v>79</v>
      </c>
      <c r="I211" t="s">
        <v>80</v>
      </c>
      <c r="J211" t="s">
        <v>99</v>
      </c>
      <c r="K211" t="s">
        <v>78</v>
      </c>
      <c r="L211" t="s">
        <v>100</v>
      </c>
      <c r="M211" t="s">
        <v>101</v>
      </c>
      <c r="N211" t="s">
        <v>600</v>
      </c>
      <c r="O211" t="s">
        <v>103</v>
      </c>
      <c r="P211" t="str">
        <f t="shared" si="7"/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94.6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2.1</v>
      </c>
      <c r="BJ211">
        <v>8.3000000000000007</v>
      </c>
      <c r="BK211">
        <v>9</v>
      </c>
      <c r="BL211">
        <v>278.29000000000002</v>
      </c>
      <c r="BM211">
        <v>41.74</v>
      </c>
      <c r="BN211">
        <v>320.02999999999997</v>
      </c>
      <c r="BO211">
        <v>320.02999999999997</v>
      </c>
      <c r="BQ211" t="s">
        <v>104</v>
      </c>
      <c r="BR211" t="s">
        <v>186</v>
      </c>
      <c r="BS211" s="3">
        <v>45146</v>
      </c>
      <c r="BT211" s="4">
        <v>0.44097222222222227</v>
      </c>
      <c r="BU211" t="s">
        <v>601</v>
      </c>
      <c r="BV211" t="s">
        <v>86</v>
      </c>
      <c r="BY211">
        <v>41591.97</v>
      </c>
      <c r="BZ211" t="s">
        <v>97</v>
      </c>
      <c r="CC211" t="s">
        <v>101</v>
      </c>
      <c r="CD211">
        <v>7500</v>
      </c>
      <c r="CE211" t="s">
        <v>89</v>
      </c>
      <c r="CF211" s="3">
        <v>45148</v>
      </c>
      <c r="CI211">
        <v>1</v>
      </c>
      <c r="CJ211">
        <v>1</v>
      </c>
      <c r="CK211">
        <v>31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"009943624175"</f>
        <v>009943624175</v>
      </c>
      <c r="F212" s="3">
        <v>45145</v>
      </c>
      <c r="G212">
        <v>202405</v>
      </c>
      <c r="H212" t="s">
        <v>79</v>
      </c>
      <c r="I212" t="s">
        <v>80</v>
      </c>
      <c r="J212" t="s">
        <v>99</v>
      </c>
      <c r="K212" t="s">
        <v>78</v>
      </c>
      <c r="L212" t="s">
        <v>602</v>
      </c>
      <c r="M212" t="s">
        <v>603</v>
      </c>
      <c r="N212" t="s">
        <v>604</v>
      </c>
      <c r="O212" t="s">
        <v>103</v>
      </c>
      <c r="P212" t="str">
        <f t="shared" si="7"/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43.45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0.6</v>
      </c>
      <c r="BJ212">
        <v>1.9</v>
      </c>
      <c r="BK212">
        <v>2</v>
      </c>
      <c r="BL212">
        <v>127.81</v>
      </c>
      <c r="BM212">
        <v>19.170000000000002</v>
      </c>
      <c r="BN212">
        <v>146.97999999999999</v>
      </c>
      <c r="BO212">
        <v>146.97999999999999</v>
      </c>
      <c r="BQ212" t="s">
        <v>104</v>
      </c>
      <c r="BR212" t="s">
        <v>186</v>
      </c>
      <c r="BS212" s="3">
        <v>45149</v>
      </c>
      <c r="BT212" s="4">
        <v>0.53125</v>
      </c>
      <c r="BU212" t="s">
        <v>605</v>
      </c>
      <c r="BV212" t="s">
        <v>90</v>
      </c>
      <c r="BW212" t="s">
        <v>247</v>
      </c>
      <c r="BX212" t="s">
        <v>606</v>
      </c>
      <c r="BY212">
        <v>9740.4500000000007</v>
      </c>
      <c r="BZ212" t="s">
        <v>97</v>
      </c>
      <c r="CC212" t="s">
        <v>603</v>
      </c>
      <c r="CD212">
        <v>9460</v>
      </c>
      <c r="CE212" t="s">
        <v>89</v>
      </c>
      <c r="CF212" s="3">
        <v>45149</v>
      </c>
      <c r="CI212">
        <v>1</v>
      </c>
      <c r="CJ212">
        <v>4</v>
      </c>
      <c r="CK212">
        <v>33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"009943624180"</f>
        <v>009943624180</v>
      </c>
      <c r="F213" s="3">
        <v>45145</v>
      </c>
      <c r="G213">
        <v>202405</v>
      </c>
      <c r="H213" t="s">
        <v>79</v>
      </c>
      <c r="I213" t="s">
        <v>80</v>
      </c>
      <c r="J213" t="s">
        <v>99</v>
      </c>
      <c r="K213" t="s">
        <v>78</v>
      </c>
      <c r="L213" t="s">
        <v>607</v>
      </c>
      <c r="M213" t="s">
        <v>608</v>
      </c>
      <c r="N213" t="s">
        <v>609</v>
      </c>
      <c r="O213" t="s">
        <v>103</v>
      </c>
      <c r="P213" t="str">
        <f t="shared" si="7"/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94.6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1.8</v>
      </c>
      <c r="BJ213">
        <v>9</v>
      </c>
      <c r="BK213">
        <v>9</v>
      </c>
      <c r="BL213">
        <v>278.29000000000002</v>
      </c>
      <c r="BM213">
        <v>41.74</v>
      </c>
      <c r="BN213">
        <v>320.02999999999997</v>
      </c>
      <c r="BO213">
        <v>320.02999999999997</v>
      </c>
      <c r="BQ213" t="s">
        <v>104</v>
      </c>
      <c r="BR213" t="s">
        <v>186</v>
      </c>
      <c r="BS213" s="3">
        <v>45153</v>
      </c>
      <c r="BT213" s="4">
        <v>0.41666666666666669</v>
      </c>
      <c r="BU213" t="s">
        <v>610</v>
      </c>
      <c r="BV213" t="s">
        <v>90</v>
      </c>
      <c r="BW213" t="s">
        <v>247</v>
      </c>
      <c r="BX213" t="s">
        <v>292</v>
      </c>
      <c r="BY213">
        <v>44975.7</v>
      </c>
      <c r="BZ213" t="s">
        <v>97</v>
      </c>
      <c r="CC213" t="s">
        <v>608</v>
      </c>
      <c r="CD213">
        <v>7600</v>
      </c>
      <c r="CE213" t="s">
        <v>89</v>
      </c>
      <c r="CF213" s="3">
        <v>45154</v>
      </c>
      <c r="CI213">
        <v>1</v>
      </c>
      <c r="CJ213">
        <v>6</v>
      </c>
      <c r="CK213">
        <v>31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"009943624174"</f>
        <v>009943624174</v>
      </c>
      <c r="F214" s="3">
        <v>45145</v>
      </c>
      <c r="G214">
        <v>202405</v>
      </c>
      <c r="H214" t="s">
        <v>79</v>
      </c>
      <c r="I214" t="s">
        <v>80</v>
      </c>
      <c r="J214" t="s">
        <v>99</v>
      </c>
      <c r="K214" t="s">
        <v>78</v>
      </c>
      <c r="L214" t="s">
        <v>159</v>
      </c>
      <c r="M214" t="s">
        <v>160</v>
      </c>
      <c r="N214" t="s">
        <v>361</v>
      </c>
      <c r="O214" t="s">
        <v>103</v>
      </c>
      <c r="P214" t="str">
        <f t="shared" si="7"/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77.61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1.5</v>
      </c>
      <c r="BJ214">
        <v>6.3</v>
      </c>
      <c r="BK214">
        <v>7</v>
      </c>
      <c r="BL214">
        <v>228.3</v>
      </c>
      <c r="BM214">
        <v>34.25</v>
      </c>
      <c r="BN214">
        <v>262.55</v>
      </c>
      <c r="BO214">
        <v>262.55</v>
      </c>
      <c r="BQ214" t="s">
        <v>104</v>
      </c>
      <c r="BR214" t="s">
        <v>186</v>
      </c>
      <c r="BS214" s="3">
        <v>45146</v>
      </c>
      <c r="BT214" s="4">
        <v>0.51111111111111118</v>
      </c>
      <c r="BU214" t="s">
        <v>611</v>
      </c>
      <c r="BV214" t="s">
        <v>86</v>
      </c>
      <c r="BY214">
        <v>31712.31</v>
      </c>
      <c r="BZ214" t="s">
        <v>97</v>
      </c>
      <c r="CA214" t="s">
        <v>363</v>
      </c>
      <c r="CC214" t="s">
        <v>160</v>
      </c>
      <c r="CD214">
        <v>4399</v>
      </c>
      <c r="CE214" t="s">
        <v>89</v>
      </c>
      <c r="CF214" s="3">
        <v>45148</v>
      </c>
      <c r="CI214">
        <v>1</v>
      </c>
      <c r="CJ214">
        <v>1</v>
      </c>
      <c r="CK214">
        <v>33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"009943624176"</f>
        <v>009943624176</v>
      </c>
      <c r="F215" s="3">
        <v>45145</v>
      </c>
      <c r="G215">
        <v>202405</v>
      </c>
      <c r="H215" t="s">
        <v>79</v>
      </c>
      <c r="I215" t="s">
        <v>80</v>
      </c>
      <c r="J215" t="s">
        <v>99</v>
      </c>
      <c r="K215" t="s">
        <v>78</v>
      </c>
      <c r="L215" t="s">
        <v>79</v>
      </c>
      <c r="M215" t="s">
        <v>80</v>
      </c>
      <c r="N215" t="s">
        <v>612</v>
      </c>
      <c r="O215" t="s">
        <v>103</v>
      </c>
      <c r="P215" t="str">
        <f t="shared" si="7"/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17.52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0.7</v>
      </c>
      <c r="BJ215">
        <v>1.3</v>
      </c>
      <c r="BK215">
        <v>2</v>
      </c>
      <c r="BL215">
        <v>51.54</v>
      </c>
      <c r="BM215">
        <v>7.73</v>
      </c>
      <c r="BN215">
        <v>59.27</v>
      </c>
      <c r="BO215">
        <v>59.27</v>
      </c>
      <c r="BQ215" t="s">
        <v>104</v>
      </c>
      <c r="BR215" t="s">
        <v>186</v>
      </c>
      <c r="BS215" s="3">
        <v>45146</v>
      </c>
      <c r="BT215" s="4">
        <v>0.47430555555555554</v>
      </c>
      <c r="BU215" t="s">
        <v>613</v>
      </c>
      <c r="BV215" t="s">
        <v>86</v>
      </c>
      <c r="BY215">
        <v>6534</v>
      </c>
      <c r="BZ215" t="s">
        <v>97</v>
      </c>
      <c r="CA215" t="s">
        <v>614</v>
      </c>
      <c r="CC215" t="s">
        <v>80</v>
      </c>
      <c r="CD215">
        <v>2195</v>
      </c>
      <c r="CE215" t="s">
        <v>89</v>
      </c>
      <c r="CF215" s="3">
        <v>45147</v>
      </c>
      <c r="CI215">
        <v>1</v>
      </c>
      <c r="CJ215">
        <v>1</v>
      </c>
      <c r="CK215">
        <v>32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"009943624182"</f>
        <v>009943624182</v>
      </c>
      <c r="F216" s="3">
        <v>45145</v>
      </c>
      <c r="G216">
        <v>202405</v>
      </c>
      <c r="H216" t="s">
        <v>79</v>
      </c>
      <c r="I216" t="s">
        <v>80</v>
      </c>
      <c r="J216" t="s">
        <v>99</v>
      </c>
      <c r="K216" t="s">
        <v>78</v>
      </c>
      <c r="L216" t="s">
        <v>75</v>
      </c>
      <c r="M216" t="s">
        <v>76</v>
      </c>
      <c r="N216" t="s">
        <v>615</v>
      </c>
      <c r="O216" t="s">
        <v>103</v>
      </c>
      <c r="P216" t="str">
        <f t="shared" si="7"/>
        <v xml:space="preserve">N A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42.04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0.5</v>
      </c>
      <c r="BJ216">
        <v>2.1</v>
      </c>
      <c r="BK216">
        <v>3</v>
      </c>
      <c r="BL216">
        <v>123.68</v>
      </c>
      <c r="BM216">
        <v>18.55</v>
      </c>
      <c r="BN216">
        <v>142.22999999999999</v>
      </c>
      <c r="BO216">
        <v>142.22999999999999</v>
      </c>
      <c r="BQ216" t="s">
        <v>104</v>
      </c>
      <c r="BR216" t="s">
        <v>186</v>
      </c>
      <c r="BS216" s="3">
        <v>45146</v>
      </c>
      <c r="BT216" s="4">
        <v>0.52569444444444446</v>
      </c>
      <c r="BU216" t="s">
        <v>616</v>
      </c>
      <c r="BV216" t="s">
        <v>86</v>
      </c>
      <c r="BY216">
        <v>10261.68</v>
      </c>
      <c r="BZ216" t="s">
        <v>97</v>
      </c>
      <c r="CA216" t="s">
        <v>373</v>
      </c>
      <c r="CC216" t="s">
        <v>76</v>
      </c>
      <c r="CD216">
        <v>4016</v>
      </c>
      <c r="CE216" t="s">
        <v>89</v>
      </c>
      <c r="CF216" s="3">
        <v>45148</v>
      </c>
      <c r="CI216">
        <v>1</v>
      </c>
      <c r="CJ216">
        <v>1</v>
      </c>
      <c r="CK216">
        <v>31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"009943624168"</f>
        <v>009943624168</v>
      </c>
      <c r="F217" s="3">
        <v>45145</v>
      </c>
      <c r="G217">
        <v>202405</v>
      </c>
      <c r="H217" t="s">
        <v>79</v>
      </c>
      <c r="I217" t="s">
        <v>80</v>
      </c>
      <c r="J217" t="s">
        <v>99</v>
      </c>
      <c r="K217" t="s">
        <v>78</v>
      </c>
      <c r="L217" t="s">
        <v>617</v>
      </c>
      <c r="M217" t="s">
        <v>618</v>
      </c>
      <c r="N217" t="s">
        <v>619</v>
      </c>
      <c r="O217" t="s">
        <v>94</v>
      </c>
      <c r="P217" t="str">
        <f t="shared" si="7"/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5.25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61.16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185.16</v>
      </c>
      <c r="BM217">
        <v>27.77</v>
      </c>
      <c r="BN217">
        <v>212.93</v>
      </c>
      <c r="BO217">
        <v>212.93</v>
      </c>
      <c r="BQ217" t="s">
        <v>104</v>
      </c>
      <c r="BR217" t="s">
        <v>186</v>
      </c>
      <c r="BS217" s="3">
        <v>45148</v>
      </c>
      <c r="BT217" s="4">
        <v>0.58194444444444449</v>
      </c>
      <c r="BU217" t="s">
        <v>620</v>
      </c>
      <c r="BV217" t="s">
        <v>86</v>
      </c>
      <c r="BY217">
        <v>1200</v>
      </c>
      <c r="BZ217" t="s">
        <v>97</v>
      </c>
      <c r="CA217" t="s">
        <v>621</v>
      </c>
      <c r="CC217" t="s">
        <v>618</v>
      </c>
      <c r="CD217">
        <v>6312</v>
      </c>
      <c r="CE217" t="s">
        <v>89</v>
      </c>
      <c r="CF217" s="3">
        <v>45148</v>
      </c>
      <c r="CI217">
        <v>4</v>
      </c>
      <c r="CJ217">
        <v>3</v>
      </c>
      <c r="CK217">
        <v>43</v>
      </c>
      <c r="CL217" t="s">
        <v>90</v>
      </c>
    </row>
    <row r="218" spans="1:90" x14ac:dyDescent="0.3">
      <c r="A218" t="s">
        <v>252</v>
      </c>
      <c r="B218" t="s">
        <v>73</v>
      </c>
      <c r="C218" t="s">
        <v>74</v>
      </c>
      <c r="E218" t="str">
        <f>"009942877299"</f>
        <v>009942877299</v>
      </c>
      <c r="F218" s="3">
        <v>45146</v>
      </c>
      <c r="G218">
        <v>202405</v>
      </c>
      <c r="H218" t="s">
        <v>153</v>
      </c>
      <c r="I218" t="s">
        <v>154</v>
      </c>
      <c r="J218" t="s">
        <v>622</v>
      </c>
      <c r="K218" t="s">
        <v>78</v>
      </c>
      <c r="L218" t="s">
        <v>79</v>
      </c>
      <c r="M218" t="s">
        <v>80</v>
      </c>
      <c r="N218" t="s">
        <v>239</v>
      </c>
      <c r="O218" t="s">
        <v>94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5.25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43.36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132.81</v>
      </c>
      <c r="BM218">
        <v>19.920000000000002</v>
      </c>
      <c r="BN218">
        <v>152.72999999999999</v>
      </c>
      <c r="BO218">
        <v>152.72999999999999</v>
      </c>
      <c r="BQ218" t="s">
        <v>623</v>
      </c>
      <c r="BR218" t="s">
        <v>157</v>
      </c>
      <c r="BS218" s="3">
        <v>45148</v>
      </c>
      <c r="BT218" s="4">
        <v>0.2902777777777778</v>
      </c>
      <c r="BU218" t="s">
        <v>85</v>
      </c>
      <c r="BV218" t="s">
        <v>90</v>
      </c>
      <c r="BY218">
        <v>1200</v>
      </c>
      <c r="BZ218" t="s">
        <v>97</v>
      </c>
      <c r="CA218" t="s">
        <v>88</v>
      </c>
      <c r="CC218" t="s">
        <v>80</v>
      </c>
      <c r="CD218">
        <v>2013</v>
      </c>
      <c r="CE218" t="s">
        <v>89</v>
      </c>
      <c r="CF218" s="3">
        <v>45149</v>
      </c>
      <c r="CI218">
        <v>1</v>
      </c>
      <c r="CJ218">
        <v>2</v>
      </c>
      <c r="CK218">
        <v>41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"009943624167"</f>
        <v>009943624167</v>
      </c>
      <c r="F219" s="3">
        <v>45146</v>
      </c>
      <c r="G219">
        <v>202405</v>
      </c>
      <c r="H219" t="s">
        <v>79</v>
      </c>
      <c r="I219" t="s">
        <v>80</v>
      </c>
      <c r="J219" t="s">
        <v>99</v>
      </c>
      <c r="K219" t="s">
        <v>78</v>
      </c>
      <c r="L219" t="s">
        <v>100</v>
      </c>
      <c r="M219" t="s">
        <v>101</v>
      </c>
      <c r="N219" t="s">
        <v>600</v>
      </c>
      <c r="O219" t="s">
        <v>103</v>
      </c>
      <c r="P219" t="str">
        <f>"N A                           "</f>
        <v xml:space="preserve">N A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42.04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0.5</v>
      </c>
      <c r="BJ219">
        <v>1.5</v>
      </c>
      <c r="BK219">
        <v>2</v>
      </c>
      <c r="BL219">
        <v>123.68</v>
      </c>
      <c r="BM219">
        <v>18.55</v>
      </c>
      <c r="BN219">
        <v>142.22999999999999</v>
      </c>
      <c r="BO219">
        <v>142.22999999999999</v>
      </c>
      <c r="BR219" t="s">
        <v>186</v>
      </c>
      <c r="BS219" s="3">
        <v>45148</v>
      </c>
      <c r="BT219" s="4">
        <v>0.43541666666666662</v>
      </c>
      <c r="BU219" t="s">
        <v>624</v>
      </c>
      <c r="BV219" t="s">
        <v>90</v>
      </c>
      <c r="BY219">
        <v>7519.2</v>
      </c>
      <c r="BZ219" t="s">
        <v>97</v>
      </c>
      <c r="CA219" t="s">
        <v>107</v>
      </c>
      <c r="CC219" t="s">
        <v>101</v>
      </c>
      <c r="CD219">
        <v>7500</v>
      </c>
      <c r="CE219" t="s">
        <v>89</v>
      </c>
      <c r="CF219" s="3">
        <v>45149</v>
      </c>
      <c r="CI219">
        <v>1</v>
      </c>
      <c r="CJ219">
        <v>2</v>
      </c>
      <c r="CK219">
        <v>31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"009943624164"</f>
        <v>009943624164</v>
      </c>
      <c r="F220" s="3">
        <v>45146</v>
      </c>
      <c r="G220">
        <v>202405</v>
      </c>
      <c r="H220" t="s">
        <v>79</v>
      </c>
      <c r="I220" t="s">
        <v>80</v>
      </c>
      <c r="J220" t="s">
        <v>99</v>
      </c>
      <c r="K220" t="s">
        <v>78</v>
      </c>
      <c r="L220" t="s">
        <v>92</v>
      </c>
      <c r="M220" t="s">
        <v>93</v>
      </c>
      <c r="N220" t="s">
        <v>625</v>
      </c>
      <c r="O220" t="s">
        <v>103</v>
      </c>
      <c r="P220" t="str">
        <f>"N A                           "</f>
        <v xml:space="preserve">N A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63.07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1.2</v>
      </c>
      <c r="BJ220">
        <v>5.7</v>
      </c>
      <c r="BK220">
        <v>6</v>
      </c>
      <c r="BL220">
        <v>185.53</v>
      </c>
      <c r="BM220">
        <v>27.83</v>
      </c>
      <c r="BN220">
        <v>213.36</v>
      </c>
      <c r="BO220">
        <v>213.36</v>
      </c>
      <c r="BR220" t="s">
        <v>186</v>
      </c>
      <c r="BS220" s="3">
        <v>45148</v>
      </c>
      <c r="BT220" s="4">
        <v>0.52222222222222225</v>
      </c>
      <c r="BU220" t="s">
        <v>198</v>
      </c>
      <c r="BV220" t="s">
        <v>90</v>
      </c>
      <c r="BY220">
        <v>28552.86</v>
      </c>
      <c r="BZ220" t="s">
        <v>97</v>
      </c>
      <c r="CA220" t="s">
        <v>587</v>
      </c>
      <c r="CC220" t="s">
        <v>93</v>
      </c>
      <c r="CD220">
        <v>3610</v>
      </c>
      <c r="CE220" t="s">
        <v>89</v>
      </c>
      <c r="CF220" s="3">
        <v>45149</v>
      </c>
      <c r="CI220">
        <v>1</v>
      </c>
      <c r="CJ220">
        <v>2</v>
      </c>
      <c r="CK220">
        <v>31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"009943898438"</f>
        <v>009943898438</v>
      </c>
      <c r="F221" s="3">
        <v>45146</v>
      </c>
      <c r="G221">
        <v>202405</v>
      </c>
      <c r="H221" t="s">
        <v>79</v>
      </c>
      <c r="I221" t="s">
        <v>80</v>
      </c>
      <c r="J221" t="s">
        <v>626</v>
      </c>
      <c r="K221" t="s">
        <v>78</v>
      </c>
      <c r="L221" t="s">
        <v>79</v>
      </c>
      <c r="M221" t="s">
        <v>80</v>
      </c>
      <c r="N221" t="s">
        <v>285</v>
      </c>
      <c r="O221" t="s">
        <v>82</v>
      </c>
      <c r="P221" t="str">
        <f>"..                            "</f>
        <v xml:space="preserve">..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17.52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51.53</v>
      </c>
      <c r="BM221">
        <v>7.73</v>
      </c>
      <c r="BN221">
        <v>59.26</v>
      </c>
      <c r="BO221">
        <v>59.26</v>
      </c>
      <c r="BQ221" t="s">
        <v>104</v>
      </c>
      <c r="BR221" t="s">
        <v>104</v>
      </c>
      <c r="BS221" s="3">
        <v>45148</v>
      </c>
      <c r="BT221" s="4">
        <v>0.2902777777777778</v>
      </c>
      <c r="BU221" t="s">
        <v>85</v>
      </c>
      <c r="BV221" t="s">
        <v>90</v>
      </c>
      <c r="BY221">
        <v>1200</v>
      </c>
      <c r="BZ221" t="s">
        <v>87</v>
      </c>
      <c r="CA221" t="s">
        <v>88</v>
      </c>
      <c r="CC221" t="s">
        <v>80</v>
      </c>
      <c r="CD221">
        <v>2013</v>
      </c>
      <c r="CE221" t="s">
        <v>89</v>
      </c>
      <c r="CF221" s="3">
        <v>45149</v>
      </c>
      <c r="CI221">
        <v>1</v>
      </c>
      <c r="CJ221">
        <v>2</v>
      </c>
      <c r="CK221">
        <v>22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"009943624166"</f>
        <v>009943624166</v>
      </c>
      <c r="F222" s="3">
        <v>45146</v>
      </c>
      <c r="G222">
        <v>202405</v>
      </c>
      <c r="H222" t="s">
        <v>79</v>
      </c>
      <c r="I222" t="s">
        <v>80</v>
      </c>
      <c r="J222" t="s">
        <v>99</v>
      </c>
      <c r="K222" t="s">
        <v>78</v>
      </c>
      <c r="L222" t="s">
        <v>79</v>
      </c>
      <c r="M222" t="s">
        <v>80</v>
      </c>
      <c r="N222" t="s">
        <v>627</v>
      </c>
      <c r="O222" t="s">
        <v>103</v>
      </c>
      <c r="P222" t="str">
        <f>"N A                           "</f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17.52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51.54</v>
      </c>
      <c r="BM222">
        <v>7.73</v>
      </c>
      <c r="BN222">
        <v>59.27</v>
      </c>
      <c r="BO222">
        <v>59.27</v>
      </c>
      <c r="BQ222" t="s">
        <v>628</v>
      </c>
      <c r="BR222" t="s">
        <v>186</v>
      </c>
      <c r="BS222" s="3">
        <v>45148</v>
      </c>
      <c r="BT222" s="4">
        <v>0.4458333333333333</v>
      </c>
      <c r="BU222" t="s">
        <v>629</v>
      </c>
      <c r="BV222" t="s">
        <v>90</v>
      </c>
      <c r="BY222">
        <v>1200</v>
      </c>
      <c r="BZ222" t="s">
        <v>97</v>
      </c>
      <c r="CA222" t="s">
        <v>630</v>
      </c>
      <c r="CC222" t="s">
        <v>80</v>
      </c>
      <c r="CD222">
        <v>2191</v>
      </c>
      <c r="CE222" t="s">
        <v>89</v>
      </c>
      <c r="CF222" s="3">
        <v>45148</v>
      </c>
      <c r="CI222">
        <v>1</v>
      </c>
      <c r="CJ222">
        <v>2</v>
      </c>
      <c r="CK222">
        <v>32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"009943479091"</f>
        <v>009943479091</v>
      </c>
      <c r="F223" s="3">
        <v>45146</v>
      </c>
      <c r="G223">
        <v>202405</v>
      </c>
      <c r="H223" t="s">
        <v>159</v>
      </c>
      <c r="I223" t="s">
        <v>160</v>
      </c>
      <c r="J223" t="s">
        <v>161</v>
      </c>
      <c r="K223" t="s">
        <v>78</v>
      </c>
      <c r="L223" t="s">
        <v>79</v>
      </c>
      <c r="M223" t="s">
        <v>80</v>
      </c>
      <c r="N223" t="s">
        <v>631</v>
      </c>
      <c r="O223" t="s">
        <v>82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22.42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65.959999999999994</v>
      </c>
      <c r="BM223">
        <v>9.89</v>
      </c>
      <c r="BN223">
        <v>75.849999999999994</v>
      </c>
      <c r="BO223">
        <v>75.849999999999994</v>
      </c>
      <c r="BS223" s="3">
        <v>45148</v>
      </c>
      <c r="BT223" s="4">
        <v>0.2902777777777778</v>
      </c>
      <c r="BU223" t="s">
        <v>158</v>
      </c>
      <c r="BV223" t="s">
        <v>90</v>
      </c>
      <c r="BY223">
        <v>1200</v>
      </c>
      <c r="BZ223" t="s">
        <v>87</v>
      </c>
      <c r="CA223" t="s">
        <v>88</v>
      </c>
      <c r="CC223" t="s">
        <v>80</v>
      </c>
      <c r="CD223">
        <v>2190</v>
      </c>
      <c r="CE223" t="s">
        <v>89</v>
      </c>
      <c r="CF223" s="3">
        <v>45149</v>
      </c>
      <c r="CI223">
        <v>1</v>
      </c>
      <c r="CJ223">
        <v>2</v>
      </c>
      <c r="CK223">
        <v>21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"009943624165"</f>
        <v>009943624165</v>
      </c>
      <c r="F224" s="3">
        <v>45146</v>
      </c>
      <c r="G224">
        <v>202405</v>
      </c>
      <c r="H224" t="s">
        <v>79</v>
      </c>
      <c r="I224" t="s">
        <v>80</v>
      </c>
      <c r="J224" t="s">
        <v>99</v>
      </c>
      <c r="K224" t="s">
        <v>78</v>
      </c>
      <c r="L224" t="s">
        <v>195</v>
      </c>
      <c r="M224" t="s">
        <v>196</v>
      </c>
      <c r="N224" t="s">
        <v>632</v>
      </c>
      <c r="O224" t="s">
        <v>103</v>
      </c>
      <c r="P224" t="str">
        <f>"N A                           "</f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94.6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2.7</v>
      </c>
      <c r="BJ224">
        <v>9</v>
      </c>
      <c r="BK224">
        <v>9</v>
      </c>
      <c r="BL224">
        <v>278.29000000000002</v>
      </c>
      <c r="BM224">
        <v>41.74</v>
      </c>
      <c r="BN224">
        <v>320.02999999999997</v>
      </c>
      <c r="BO224">
        <v>320.02999999999997</v>
      </c>
      <c r="BQ224" t="s">
        <v>633</v>
      </c>
      <c r="BR224" t="s">
        <v>186</v>
      </c>
      <c r="BS224" s="3">
        <v>45148</v>
      </c>
      <c r="BT224" s="4">
        <v>0.35833333333333334</v>
      </c>
      <c r="BU224" t="s">
        <v>634</v>
      </c>
      <c r="BV224" t="s">
        <v>90</v>
      </c>
      <c r="BY224">
        <v>45037.760000000002</v>
      </c>
      <c r="BZ224" t="s">
        <v>97</v>
      </c>
      <c r="CA224" t="s">
        <v>551</v>
      </c>
      <c r="CC224" t="s">
        <v>196</v>
      </c>
      <c r="CD224">
        <v>4319</v>
      </c>
      <c r="CE224" t="s">
        <v>89</v>
      </c>
      <c r="CF224" s="3">
        <v>45149</v>
      </c>
      <c r="CI224">
        <v>1</v>
      </c>
      <c r="CJ224">
        <v>2</v>
      </c>
      <c r="CK224">
        <v>31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"009943656532"</f>
        <v>009943656532</v>
      </c>
      <c r="F225" s="3">
        <v>45146</v>
      </c>
      <c r="G225">
        <v>202405</v>
      </c>
      <c r="H225" t="s">
        <v>75</v>
      </c>
      <c r="I225" t="s">
        <v>76</v>
      </c>
      <c r="J225" t="s">
        <v>161</v>
      </c>
      <c r="K225" t="s">
        <v>78</v>
      </c>
      <c r="L225" t="s">
        <v>79</v>
      </c>
      <c r="M225" t="s">
        <v>80</v>
      </c>
      <c r="N225" t="s">
        <v>77</v>
      </c>
      <c r="O225" t="s">
        <v>82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22.42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65.959999999999994</v>
      </c>
      <c r="BM225">
        <v>9.89</v>
      </c>
      <c r="BN225">
        <v>75.849999999999994</v>
      </c>
      <c r="BO225">
        <v>75.849999999999994</v>
      </c>
      <c r="BR225" t="s">
        <v>157</v>
      </c>
      <c r="BS225" s="3">
        <v>45148</v>
      </c>
      <c r="BT225" s="4">
        <v>0.2902777777777778</v>
      </c>
      <c r="BU225" t="s">
        <v>85</v>
      </c>
      <c r="BV225" t="s">
        <v>90</v>
      </c>
      <c r="BY225">
        <v>1200</v>
      </c>
      <c r="BZ225" t="s">
        <v>87</v>
      </c>
      <c r="CA225" t="s">
        <v>88</v>
      </c>
      <c r="CC225" t="s">
        <v>80</v>
      </c>
      <c r="CD225">
        <v>2013</v>
      </c>
      <c r="CE225" t="s">
        <v>89</v>
      </c>
      <c r="CF225" s="3">
        <v>45149</v>
      </c>
      <c r="CI225">
        <v>1</v>
      </c>
      <c r="CJ225">
        <v>2</v>
      </c>
      <c r="CK225">
        <v>21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"009942844521"</f>
        <v>009942844521</v>
      </c>
      <c r="F226" s="3">
        <v>45146</v>
      </c>
      <c r="G226">
        <v>202405</v>
      </c>
      <c r="H226" t="s">
        <v>229</v>
      </c>
      <c r="I226" t="s">
        <v>230</v>
      </c>
      <c r="J226" t="s">
        <v>215</v>
      </c>
      <c r="K226" t="s">
        <v>78</v>
      </c>
      <c r="L226" t="s">
        <v>79</v>
      </c>
      <c r="M226" t="s">
        <v>80</v>
      </c>
      <c r="N226" t="s">
        <v>635</v>
      </c>
      <c r="O226" t="s">
        <v>94</v>
      </c>
      <c r="P226" t="str">
        <f>"N A                           "</f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5.25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33.46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103.68</v>
      </c>
      <c r="BM226">
        <v>15.55</v>
      </c>
      <c r="BN226">
        <v>119.23</v>
      </c>
      <c r="BO226">
        <v>119.23</v>
      </c>
      <c r="BQ226" t="s">
        <v>214</v>
      </c>
      <c r="BR226" t="s">
        <v>216</v>
      </c>
      <c r="BS226" s="3">
        <v>45148</v>
      </c>
      <c r="BT226" s="4">
        <v>0.2902777777777778</v>
      </c>
      <c r="BU226" t="s">
        <v>85</v>
      </c>
      <c r="BV226" t="s">
        <v>90</v>
      </c>
      <c r="BY226">
        <v>1200</v>
      </c>
      <c r="BZ226" t="s">
        <v>97</v>
      </c>
      <c r="CA226" t="s">
        <v>88</v>
      </c>
      <c r="CC226" t="s">
        <v>80</v>
      </c>
      <c r="CD226">
        <v>2013</v>
      </c>
      <c r="CE226" t="s">
        <v>89</v>
      </c>
      <c r="CF226" s="3">
        <v>45149</v>
      </c>
      <c r="CI226">
        <v>1</v>
      </c>
      <c r="CJ226">
        <v>2</v>
      </c>
      <c r="CK226">
        <v>42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"009943056428"</f>
        <v>009943056428</v>
      </c>
      <c r="F227" s="3">
        <v>45146</v>
      </c>
      <c r="G227">
        <v>202405</v>
      </c>
      <c r="H227" t="s">
        <v>79</v>
      </c>
      <c r="I227" t="s">
        <v>80</v>
      </c>
      <c r="J227" t="s">
        <v>213</v>
      </c>
      <c r="K227" t="s">
        <v>78</v>
      </c>
      <c r="L227" t="s">
        <v>79</v>
      </c>
      <c r="M227" t="s">
        <v>80</v>
      </c>
      <c r="N227" t="s">
        <v>77</v>
      </c>
      <c r="O227" t="s">
        <v>82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17.52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51.53</v>
      </c>
      <c r="BM227">
        <v>7.73</v>
      </c>
      <c r="BN227">
        <v>59.26</v>
      </c>
      <c r="BO227">
        <v>59.26</v>
      </c>
      <c r="BQ227" t="s">
        <v>214</v>
      </c>
      <c r="BR227" t="s">
        <v>157</v>
      </c>
      <c r="BS227" s="3">
        <v>45148</v>
      </c>
      <c r="BT227" s="4">
        <v>0.2902777777777778</v>
      </c>
      <c r="BU227" t="s">
        <v>158</v>
      </c>
      <c r="BV227" t="s">
        <v>90</v>
      </c>
      <c r="BY227">
        <v>1200</v>
      </c>
      <c r="BZ227" t="s">
        <v>238</v>
      </c>
      <c r="CA227" t="s">
        <v>88</v>
      </c>
      <c r="CC227" t="s">
        <v>80</v>
      </c>
      <c r="CD227">
        <v>2013</v>
      </c>
      <c r="CE227" t="s">
        <v>89</v>
      </c>
      <c r="CF227" s="3">
        <v>45149</v>
      </c>
      <c r="CI227">
        <v>1</v>
      </c>
      <c r="CJ227">
        <v>2</v>
      </c>
      <c r="CK227">
        <v>22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"009943624160"</f>
        <v>009943624160</v>
      </c>
      <c r="F228" s="3">
        <v>45148</v>
      </c>
      <c r="G228">
        <v>202405</v>
      </c>
      <c r="H228" t="s">
        <v>79</v>
      </c>
      <c r="I228" t="s">
        <v>80</v>
      </c>
      <c r="J228" t="s">
        <v>99</v>
      </c>
      <c r="K228" t="s">
        <v>78</v>
      </c>
      <c r="L228" t="s">
        <v>92</v>
      </c>
      <c r="M228" t="s">
        <v>93</v>
      </c>
      <c r="N228" t="s">
        <v>636</v>
      </c>
      <c r="O228" t="s">
        <v>103</v>
      </c>
      <c r="P228" t="str">
        <f>"N A                           "</f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42.04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0.5</v>
      </c>
      <c r="BJ228">
        <v>2</v>
      </c>
      <c r="BK228">
        <v>2</v>
      </c>
      <c r="BL228">
        <v>123.68</v>
      </c>
      <c r="BM228">
        <v>18.55</v>
      </c>
      <c r="BN228">
        <v>142.22999999999999</v>
      </c>
      <c r="BO228">
        <v>142.22999999999999</v>
      </c>
      <c r="BQ228" t="s">
        <v>104</v>
      </c>
      <c r="BR228" t="s">
        <v>186</v>
      </c>
      <c r="BS228" s="3">
        <v>45149</v>
      </c>
      <c r="BT228" s="4">
        <v>0.42569444444444443</v>
      </c>
      <c r="BU228" t="s">
        <v>637</v>
      </c>
      <c r="BV228" t="s">
        <v>86</v>
      </c>
      <c r="BY228">
        <v>9878.44</v>
      </c>
      <c r="BZ228" t="s">
        <v>97</v>
      </c>
      <c r="CA228" t="s">
        <v>638</v>
      </c>
      <c r="CC228" t="s">
        <v>93</v>
      </c>
      <c r="CD228">
        <v>3600</v>
      </c>
      <c r="CE228" t="s">
        <v>89</v>
      </c>
      <c r="CF228" s="3">
        <v>45152</v>
      </c>
      <c r="CI228">
        <v>1</v>
      </c>
      <c r="CJ228">
        <v>1</v>
      </c>
      <c r="CK228">
        <v>31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"009943624161"</f>
        <v>009943624161</v>
      </c>
      <c r="F229" s="3">
        <v>45148</v>
      </c>
      <c r="G229">
        <v>202405</v>
      </c>
      <c r="H229" t="s">
        <v>79</v>
      </c>
      <c r="I229" t="s">
        <v>80</v>
      </c>
      <c r="J229" t="s">
        <v>99</v>
      </c>
      <c r="K229" t="s">
        <v>78</v>
      </c>
      <c r="L229" t="s">
        <v>75</v>
      </c>
      <c r="M229" t="s">
        <v>76</v>
      </c>
      <c r="N229" t="s">
        <v>639</v>
      </c>
      <c r="O229" t="s">
        <v>103</v>
      </c>
      <c r="P229" t="str">
        <f>"N A                           "</f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189.2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6.8</v>
      </c>
      <c r="BJ229">
        <v>17.7</v>
      </c>
      <c r="BK229">
        <v>18</v>
      </c>
      <c r="BL229">
        <v>556.58000000000004</v>
      </c>
      <c r="BM229">
        <v>83.49</v>
      </c>
      <c r="BN229">
        <v>640.07000000000005</v>
      </c>
      <c r="BO229">
        <v>640.07000000000005</v>
      </c>
      <c r="BQ229" t="s">
        <v>104</v>
      </c>
      <c r="BR229" t="s">
        <v>186</v>
      </c>
      <c r="BS229" s="3">
        <v>45149</v>
      </c>
      <c r="BT229" s="4">
        <v>0.39027777777777778</v>
      </c>
      <c r="BU229" t="s">
        <v>640</v>
      </c>
      <c r="BV229" t="s">
        <v>86</v>
      </c>
      <c r="BY229">
        <v>88505.61</v>
      </c>
      <c r="BZ229" t="s">
        <v>97</v>
      </c>
      <c r="CA229" t="s">
        <v>641</v>
      </c>
      <c r="CC229" t="s">
        <v>76</v>
      </c>
      <c r="CD229">
        <v>4004</v>
      </c>
      <c r="CE229" t="s">
        <v>89</v>
      </c>
      <c r="CF229" s="3">
        <v>45152</v>
      </c>
      <c r="CI229">
        <v>1</v>
      </c>
      <c r="CJ229">
        <v>1</v>
      </c>
      <c r="CK229">
        <v>31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"009943624154"</f>
        <v>009943624154</v>
      </c>
      <c r="F230" s="3">
        <v>45148</v>
      </c>
      <c r="G230">
        <v>202405</v>
      </c>
      <c r="H230" t="s">
        <v>79</v>
      </c>
      <c r="I230" t="s">
        <v>80</v>
      </c>
      <c r="J230" t="s">
        <v>99</v>
      </c>
      <c r="K230" t="s">
        <v>78</v>
      </c>
      <c r="L230" t="s">
        <v>147</v>
      </c>
      <c r="M230" t="s">
        <v>148</v>
      </c>
      <c r="N230" t="s">
        <v>642</v>
      </c>
      <c r="O230" t="s">
        <v>103</v>
      </c>
      <c r="P230" t="str">
        <f>"N A                           "</f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17.52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0.9</v>
      </c>
      <c r="BJ230">
        <v>2.1</v>
      </c>
      <c r="BK230">
        <v>3</v>
      </c>
      <c r="BL230">
        <v>51.54</v>
      </c>
      <c r="BM230">
        <v>7.73</v>
      </c>
      <c r="BN230">
        <v>59.27</v>
      </c>
      <c r="BO230">
        <v>59.27</v>
      </c>
      <c r="BQ230" t="s">
        <v>104</v>
      </c>
      <c r="BR230" t="s">
        <v>186</v>
      </c>
      <c r="BS230" s="3">
        <v>45149</v>
      </c>
      <c r="BT230" s="4">
        <v>0.51388888888888895</v>
      </c>
      <c r="BU230" t="s">
        <v>643</v>
      </c>
      <c r="BV230" t="s">
        <v>86</v>
      </c>
      <c r="BY230">
        <v>10702.64</v>
      </c>
      <c r="BZ230" t="s">
        <v>97</v>
      </c>
      <c r="CA230" t="s">
        <v>644</v>
      </c>
      <c r="CC230" t="s">
        <v>148</v>
      </c>
      <c r="CD230">
        <v>1609</v>
      </c>
      <c r="CE230" t="s">
        <v>89</v>
      </c>
      <c r="CF230" s="3">
        <v>45150</v>
      </c>
      <c r="CI230">
        <v>1</v>
      </c>
      <c r="CJ230">
        <v>1</v>
      </c>
      <c r="CK230">
        <v>32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"009943624157"</f>
        <v>009943624157</v>
      </c>
      <c r="F231" s="3">
        <v>45148</v>
      </c>
      <c r="G231">
        <v>202405</v>
      </c>
      <c r="H231" t="s">
        <v>79</v>
      </c>
      <c r="I231" t="s">
        <v>80</v>
      </c>
      <c r="J231" t="s">
        <v>99</v>
      </c>
      <c r="K231" t="s">
        <v>78</v>
      </c>
      <c r="L231" t="s">
        <v>221</v>
      </c>
      <c r="M231" t="s">
        <v>222</v>
      </c>
      <c r="N231" t="s">
        <v>645</v>
      </c>
      <c r="O231" t="s">
        <v>103</v>
      </c>
      <c r="P231" t="str">
        <f>"N A                           "</f>
        <v xml:space="preserve">N A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19.489999999999998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15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2.2999999999999998</v>
      </c>
      <c r="BJ231">
        <v>8.6999999999999993</v>
      </c>
      <c r="BK231">
        <v>9</v>
      </c>
      <c r="BL231">
        <v>72.33</v>
      </c>
      <c r="BM231">
        <v>10.85</v>
      </c>
      <c r="BN231">
        <v>83.18</v>
      </c>
      <c r="BO231">
        <v>83.18</v>
      </c>
      <c r="BQ231" t="s">
        <v>104</v>
      </c>
      <c r="BR231" t="s">
        <v>186</v>
      </c>
      <c r="BS231" s="3">
        <v>45149</v>
      </c>
      <c r="BT231" s="4">
        <v>0.4458333333333333</v>
      </c>
      <c r="BU231" t="s">
        <v>646</v>
      </c>
      <c r="BV231" t="s">
        <v>86</v>
      </c>
      <c r="BY231">
        <v>43508.75</v>
      </c>
      <c r="BZ231" t="s">
        <v>123</v>
      </c>
      <c r="CA231" t="s">
        <v>533</v>
      </c>
      <c r="CC231" t="s">
        <v>222</v>
      </c>
      <c r="CD231">
        <v>1685</v>
      </c>
      <c r="CE231" t="s">
        <v>89</v>
      </c>
      <c r="CF231" s="3">
        <v>45150</v>
      </c>
      <c r="CI231">
        <v>1</v>
      </c>
      <c r="CJ231">
        <v>1</v>
      </c>
      <c r="CK231">
        <v>32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"009942377036"</f>
        <v>009942377036</v>
      </c>
      <c r="F232" s="3">
        <v>45148</v>
      </c>
      <c r="G232">
        <v>202405</v>
      </c>
      <c r="H232" t="s">
        <v>100</v>
      </c>
      <c r="I232" t="s">
        <v>101</v>
      </c>
      <c r="J232" t="s">
        <v>161</v>
      </c>
      <c r="K232" t="s">
        <v>78</v>
      </c>
      <c r="L232" t="s">
        <v>79</v>
      </c>
      <c r="M232" t="s">
        <v>80</v>
      </c>
      <c r="N232" t="s">
        <v>77</v>
      </c>
      <c r="O232" t="s">
        <v>94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43.36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0.3</v>
      </c>
      <c r="BJ232">
        <v>1.7</v>
      </c>
      <c r="BK232">
        <v>2</v>
      </c>
      <c r="BL232">
        <v>132.81</v>
      </c>
      <c r="BM232">
        <v>19.920000000000002</v>
      </c>
      <c r="BN232">
        <v>152.72999999999999</v>
      </c>
      <c r="BO232">
        <v>152.72999999999999</v>
      </c>
      <c r="BQ232" t="s">
        <v>202</v>
      </c>
      <c r="BR232" t="s">
        <v>647</v>
      </c>
      <c r="BS232" s="3">
        <v>45149</v>
      </c>
      <c r="BT232" s="4">
        <v>0.31180555555555556</v>
      </c>
      <c r="BU232" t="s">
        <v>158</v>
      </c>
      <c r="BV232" t="s">
        <v>86</v>
      </c>
      <c r="BY232">
        <v>8524.7999999999993</v>
      </c>
      <c r="BZ232" t="s">
        <v>97</v>
      </c>
      <c r="CA232" t="s">
        <v>88</v>
      </c>
      <c r="CC232" t="s">
        <v>80</v>
      </c>
      <c r="CD232">
        <v>2013</v>
      </c>
      <c r="CE232" t="s">
        <v>89</v>
      </c>
      <c r="CF232" s="3">
        <v>45149</v>
      </c>
      <c r="CI232">
        <v>3</v>
      </c>
      <c r="CJ232">
        <v>1</v>
      </c>
      <c r="CK232">
        <v>41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"009943624159"</f>
        <v>009943624159</v>
      </c>
      <c r="F233" s="3">
        <v>45148</v>
      </c>
      <c r="G233">
        <v>202405</v>
      </c>
      <c r="H233" t="s">
        <v>79</v>
      </c>
      <c r="I233" t="s">
        <v>80</v>
      </c>
      <c r="J233" t="s">
        <v>99</v>
      </c>
      <c r="K233" t="s">
        <v>78</v>
      </c>
      <c r="L233" t="s">
        <v>100</v>
      </c>
      <c r="M233" t="s">
        <v>101</v>
      </c>
      <c r="N233" t="s">
        <v>648</v>
      </c>
      <c r="O233" t="s">
        <v>103</v>
      </c>
      <c r="P233" t="str">
        <f>"N A                           "</f>
        <v xml:space="preserve">N A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52.56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1.1000000000000001</v>
      </c>
      <c r="BJ233">
        <v>4.4000000000000004</v>
      </c>
      <c r="BK233">
        <v>5</v>
      </c>
      <c r="BL233">
        <v>154.61000000000001</v>
      </c>
      <c r="BM233">
        <v>23.19</v>
      </c>
      <c r="BN233">
        <v>177.8</v>
      </c>
      <c r="BO233">
        <v>177.8</v>
      </c>
      <c r="BQ233" t="s">
        <v>104</v>
      </c>
      <c r="BR233" t="s">
        <v>186</v>
      </c>
      <c r="BS233" s="3">
        <v>45149</v>
      </c>
      <c r="BT233" s="4">
        <v>0.3756944444444445</v>
      </c>
      <c r="BU233" t="s">
        <v>649</v>
      </c>
      <c r="BV233" t="s">
        <v>86</v>
      </c>
      <c r="BY233">
        <v>22055.88</v>
      </c>
      <c r="BZ233" t="s">
        <v>97</v>
      </c>
      <c r="CA233" t="s">
        <v>384</v>
      </c>
      <c r="CC233" t="s">
        <v>101</v>
      </c>
      <c r="CD233">
        <v>7405</v>
      </c>
      <c r="CE233" t="s">
        <v>89</v>
      </c>
      <c r="CF233" s="3">
        <v>45152</v>
      </c>
      <c r="CI233">
        <v>1</v>
      </c>
      <c r="CJ233">
        <v>1</v>
      </c>
      <c r="CK233">
        <v>31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"009943624152"</f>
        <v>009943624152</v>
      </c>
      <c r="F234" s="3">
        <v>45148</v>
      </c>
      <c r="G234">
        <v>202405</v>
      </c>
      <c r="H234" t="s">
        <v>79</v>
      </c>
      <c r="I234" t="s">
        <v>80</v>
      </c>
      <c r="J234" t="s">
        <v>99</v>
      </c>
      <c r="K234" t="s">
        <v>78</v>
      </c>
      <c r="L234" t="s">
        <v>75</v>
      </c>
      <c r="M234" t="s">
        <v>76</v>
      </c>
      <c r="N234" t="s">
        <v>77</v>
      </c>
      <c r="O234" t="s">
        <v>103</v>
      </c>
      <c r="P234" t="str">
        <f>"N A                           "</f>
        <v xml:space="preserve">N A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42.04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2.4</v>
      </c>
      <c r="BJ234">
        <v>2.6</v>
      </c>
      <c r="BK234">
        <v>3</v>
      </c>
      <c r="BL234">
        <v>123.68</v>
      </c>
      <c r="BM234">
        <v>18.55</v>
      </c>
      <c r="BN234">
        <v>142.22999999999999</v>
      </c>
      <c r="BO234">
        <v>142.22999999999999</v>
      </c>
      <c r="BQ234" t="s">
        <v>588</v>
      </c>
      <c r="BR234" t="s">
        <v>650</v>
      </c>
      <c r="BS234" s="3">
        <v>45149</v>
      </c>
      <c r="BT234" s="4">
        <v>0.4597222222222222</v>
      </c>
      <c r="BU234" t="s">
        <v>331</v>
      </c>
      <c r="BV234" t="s">
        <v>86</v>
      </c>
      <c r="BY234">
        <v>12916.68</v>
      </c>
      <c r="BZ234" t="s">
        <v>97</v>
      </c>
      <c r="CA234" t="s">
        <v>264</v>
      </c>
      <c r="CC234" t="s">
        <v>76</v>
      </c>
      <c r="CD234">
        <v>3630</v>
      </c>
      <c r="CE234" t="s">
        <v>89</v>
      </c>
      <c r="CF234" s="3">
        <v>45152</v>
      </c>
      <c r="CI234">
        <v>1</v>
      </c>
      <c r="CJ234">
        <v>1</v>
      </c>
      <c r="CK234">
        <v>31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"009943624150"</f>
        <v>009943624150</v>
      </c>
      <c r="F235" s="3">
        <v>45148</v>
      </c>
      <c r="G235">
        <v>202405</v>
      </c>
      <c r="H235" t="s">
        <v>79</v>
      </c>
      <c r="I235" t="s">
        <v>80</v>
      </c>
      <c r="J235" t="s">
        <v>99</v>
      </c>
      <c r="K235" t="s">
        <v>78</v>
      </c>
      <c r="L235" t="s">
        <v>100</v>
      </c>
      <c r="M235" t="s">
        <v>101</v>
      </c>
      <c r="N235" t="s">
        <v>651</v>
      </c>
      <c r="O235" t="s">
        <v>103</v>
      </c>
      <c r="P235" t="str">
        <f>"N A                           "</f>
        <v xml:space="preserve">N A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42.04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123.68</v>
      </c>
      <c r="BM235">
        <v>18.55</v>
      </c>
      <c r="BN235">
        <v>142.22999999999999</v>
      </c>
      <c r="BO235">
        <v>142.22999999999999</v>
      </c>
      <c r="BQ235" t="s">
        <v>652</v>
      </c>
      <c r="BR235" t="s">
        <v>653</v>
      </c>
      <c r="BS235" s="3">
        <v>45149</v>
      </c>
      <c r="BT235" s="4">
        <v>0.39861111111111108</v>
      </c>
      <c r="BU235" t="s">
        <v>654</v>
      </c>
      <c r="BV235" t="s">
        <v>86</v>
      </c>
      <c r="BY235">
        <v>1200</v>
      </c>
      <c r="BZ235" t="s">
        <v>97</v>
      </c>
      <c r="CA235" t="s">
        <v>655</v>
      </c>
      <c r="CC235" t="s">
        <v>101</v>
      </c>
      <c r="CD235">
        <v>7561</v>
      </c>
      <c r="CE235" t="s">
        <v>89</v>
      </c>
      <c r="CF235" s="3">
        <v>45152</v>
      </c>
      <c r="CI235">
        <v>1</v>
      </c>
      <c r="CJ235">
        <v>1</v>
      </c>
      <c r="CK235">
        <v>31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"009943624162"</f>
        <v>009943624162</v>
      </c>
      <c r="F236" s="3">
        <v>45148</v>
      </c>
      <c r="G236">
        <v>202405</v>
      </c>
      <c r="H236" t="s">
        <v>79</v>
      </c>
      <c r="I236" t="s">
        <v>80</v>
      </c>
      <c r="J236" t="s">
        <v>99</v>
      </c>
      <c r="K236" t="s">
        <v>78</v>
      </c>
      <c r="L236" t="s">
        <v>100</v>
      </c>
      <c r="M236" t="s">
        <v>101</v>
      </c>
      <c r="N236" t="s">
        <v>656</v>
      </c>
      <c r="O236" t="s">
        <v>103</v>
      </c>
      <c r="P236" t="str">
        <f>"N A                           "</f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42.04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123.68</v>
      </c>
      <c r="BM236">
        <v>18.55</v>
      </c>
      <c r="BN236">
        <v>142.22999999999999</v>
      </c>
      <c r="BO236">
        <v>142.22999999999999</v>
      </c>
      <c r="BQ236" t="s">
        <v>104</v>
      </c>
      <c r="BR236" t="s">
        <v>186</v>
      </c>
      <c r="BS236" s="3">
        <v>45153</v>
      </c>
      <c r="BT236" s="4">
        <v>0.4861111111111111</v>
      </c>
      <c r="BU236" t="s">
        <v>657</v>
      </c>
      <c r="BV236" t="s">
        <v>90</v>
      </c>
      <c r="BW236" t="s">
        <v>339</v>
      </c>
      <c r="BX236" t="s">
        <v>292</v>
      </c>
      <c r="BY236">
        <v>1200</v>
      </c>
      <c r="BZ236" t="s">
        <v>97</v>
      </c>
      <c r="CA236" t="s">
        <v>167</v>
      </c>
      <c r="CC236" t="s">
        <v>101</v>
      </c>
      <c r="CD236">
        <v>7700</v>
      </c>
      <c r="CE236" t="s">
        <v>89</v>
      </c>
      <c r="CF236" s="3">
        <v>45154</v>
      </c>
      <c r="CI236">
        <v>1</v>
      </c>
      <c r="CJ236">
        <v>3</v>
      </c>
      <c r="CK236">
        <v>31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"009942116041"</f>
        <v>009942116041</v>
      </c>
      <c r="F237" s="3">
        <v>45148</v>
      </c>
      <c r="G237">
        <v>202405</v>
      </c>
      <c r="H237" t="s">
        <v>100</v>
      </c>
      <c r="I237" t="s">
        <v>101</v>
      </c>
      <c r="J237" t="s">
        <v>161</v>
      </c>
      <c r="K237" t="s">
        <v>78</v>
      </c>
      <c r="L237" t="s">
        <v>79</v>
      </c>
      <c r="M237" t="s">
        <v>80</v>
      </c>
      <c r="N237" t="s">
        <v>194</v>
      </c>
      <c r="O237" t="s">
        <v>94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5.25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43.36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1.5</v>
      </c>
      <c r="BK237">
        <v>2</v>
      </c>
      <c r="BL237">
        <v>132.81</v>
      </c>
      <c r="BM237">
        <v>19.920000000000002</v>
      </c>
      <c r="BN237">
        <v>152.72999999999999</v>
      </c>
      <c r="BO237">
        <v>152.72999999999999</v>
      </c>
      <c r="BQ237" t="s">
        <v>192</v>
      </c>
      <c r="BR237" t="s">
        <v>205</v>
      </c>
      <c r="BS237" s="3">
        <v>45149</v>
      </c>
      <c r="BT237" s="4">
        <v>0.31180555555555556</v>
      </c>
      <c r="BU237" t="s">
        <v>158</v>
      </c>
      <c r="BV237" t="s">
        <v>86</v>
      </c>
      <c r="BY237">
        <v>7729.2</v>
      </c>
      <c r="BZ237" t="s">
        <v>97</v>
      </c>
      <c r="CA237" t="s">
        <v>88</v>
      </c>
      <c r="CC237" t="s">
        <v>80</v>
      </c>
      <c r="CD237">
        <v>2013</v>
      </c>
      <c r="CE237" t="s">
        <v>89</v>
      </c>
      <c r="CF237" s="3">
        <v>45149</v>
      </c>
      <c r="CI237">
        <v>3</v>
      </c>
      <c r="CJ237">
        <v>1</v>
      </c>
      <c r="CK237">
        <v>41</v>
      </c>
      <c r="CL237" t="s">
        <v>90</v>
      </c>
    </row>
    <row r="238" spans="1:90" x14ac:dyDescent="0.3">
      <c r="A238" t="s">
        <v>252</v>
      </c>
      <c r="B238" t="s">
        <v>73</v>
      </c>
      <c r="C238" t="s">
        <v>74</v>
      </c>
      <c r="E238" t="str">
        <f>"009941729600"</f>
        <v>009941729600</v>
      </c>
      <c r="F238" s="3">
        <v>45148</v>
      </c>
      <c r="G238">
        <v>202405</v>
      </c>
      <c r="H238" t="s">
        <v>256</v>
      </c>
      <c r="I238" t="s">
        <v>257</v>
      </c>
      <c r="J238" t="s">
        <v>658</v>
      </c>
      <c r="K238" t="s">
        <v>78</v>
      </c>
      <c r="L238" t="s">
        <v>79</v>
      </c>
      <c r="M238" t="s">
        <v>80</v>
      </c>
      <c r="N238" t="s">
        <v>659</v>
      </c>
      <c r="O238" t="s">
        <v>94</v>
      </c>
      <c r="P238" t="str">
        <f>"NOREF                         "</f>
        <v xml:space="preserve">NOREF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5.25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43.36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132.81</v>
      </c>
      <c r="BM238">
        <v>19.920000000000002</v>
      </c>
      <c r="BN238">
        <v>152.72999999999999</v>
      </c>
      <c r="BO238">
        <v>152.72999999999999</v>
      </c>
      <c r="BQ238" t="s">
        <v>260</v>
      </c>
      <c r="BR238" t="s">
        <v>192</v>
      </c>
      <c r="BS238" s="3">
        <v>45149</v>
      </c>
      <c r="BT238" s="4">
        <v>0.31180555555555556</v>
      </c>
      <c r="BU238" t="s">
        <v>158</v>
      </c>
      <c r="BV238" t="s">
        <v>86</v>
      </c>
      <c r="BY238">
        <v>1200</v>
      </c>
      <c r="BZ238" t="s">
        <v>97</v>
      </c>
      <c r="CA238" t="s">
        <v>88</v>
      </c>
      <c r="CC238" t="s">
        <v>80</v>
      </c>
      <c r="CD238">
        <v>2013</v>
      </c>
      <c r="CE238" t="s">
        <v>89</v>
      </c>
      <c r="CF238" s="3">
        <v>45149</v>
      </c>
      <c r="CI238">
        <v>1</v>
      </c>
      <c r="CJ238">
        <v>1</v>
      </c>
      <c r="CK238">
        <v>41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"009943477704"</f>
        <v>009943477704</v>
      </c>
      <c r="F239" s="3">
        <v>45148</v>
      </c>
      <c r="G239">
        <v>202405</v>
      </c>
      <c r="H239" t="s">
        <v>279</v>
      </c>
      <c r="I239" t="s">
        <v>280</v>
      </c>
      <c r="J239" t="s">
        <v>281</v>
      </c>
      <c r="K239" t="s">
        <v>78</v>
      </c>
      <c r="L239" t="s">
        <v>79</v>
      </c>
      <c r="M239" t="s">
        <v>80</v>
      </c>
      <c r="N239" t="s">
        <v>282</v>
      </c>
      <c r="O239" t="s">
        <v>94</v>
      </c>
      <c r="P239" t="str">
        <f>"YOGITA                        "</f>
        <v xml:space="preserve">YOGITA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5.25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61.16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185.16</v>
      </c>
      <c r="BM239">
        <v>27.77</v>
      </c>
      <c r="BN239">
        <v>212.93</v>
      </c>
      <c r="BO239">
        <v>212.93</v>
      </c>
      <c r="BQ239" t="s">
        <v>202</v>
      </c>
      <c r="BR239" t="s">
        <v>283</v>
      </c>
      <c r="BS239" s="3">
        <v>45149</v>
      </c>
      <c r="BT239" s="4">
        <v>0.31180555555555556</v>
      </c>
      <c r="BU239" t="s">
        <v>158</v>
      </c>
      <c r="BV239" t="s">
        <v>86</v>
      </c>
      <c r="BY239">
        <v>1200</v>
      </c>
      <c r="BZ239" t="s">
        <v>97</v>
      </c>
      <c r="CA239" t="s">
        <v>88</v>
      </c>
      <c r="CC239" t="s">
        <v>80</v>
      </c>
      <c r="CD239">
        <v>2000</v>
      </c>
      <c r="CE239" t="s">
        <v>89</v>
      </c>
      <c r="CF239" s="3">
        <v>45149</v>
      </c>
      <c r="CI239">
        <v>1</v>
      </c>
      <c r="CJ239">
        <v>1</v>
      </c>
      <c r="CK239">
        <v>43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"009943624163"</f>
        <v>009943624163</v>
      </c>
      <c r="F240" s="3">
        <v>45148</v>
      </c>
      <c r="G240">
        <v>202405</v>
      </c>
      <c r="H240" t="s">
        <v>79</v>
      </c>
      <c r="I240" t="s">
        <v>80</v>
      </c>
      <c r="J240" t="s">
        <v>99</v>
      </c>
      <c r="K240" t="s">
        <v>78</v>
      </c>
      <c r="L240" t="s">
        <v>75</v>
      </c>
      <c r="M240" t="s">
        <v>76</v>
      </c>
      <c r="N240" t="s">
        <v>660</v>
      </c>
      <c r="O240" t="s">
        <v>103</v>
      </c>
      <c r="P240" t="str">
        <f>"N A                           "</f>
        <v xml:space="preserve">N A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63.07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1.4</v>
      </c>
      <c r="BJ240">
        <v>5.9</v>
      </c>
      <c r="BK240">
        <v>6</v>
      </c>
      <c r="BL240">
        <v>185.53</v>
      </c>
      <c r="BM240">
        <v>27.83</v>
      </c>
      <c r="BN240">
        <v>213.36</v>
      </c>
      <c r="BO240">
        <v>213.36</v>
      </c>
      <c r="BQ240" t="s">
        <v>104</v>
      </c>
      <c r="BR240" t="s">
        <v>186</v>
      </c>
      <c r="BS240" s="3">
        <v>45149</v>
      </c>
      <c r="BT240" s="4">
        <v>0.33402777777777781</v>
      </c>
      <c r="BU240" t="s">
        <v>661</v>
      </c>
      <c r="BV240" t="s">
        <v>86</v>
      </c>
      <c r="BY240">
        <v>29295</v>
      </c>
      <c r="BZ240" t="s">
        <v>97</v>
      </c>
      <c r="CA240" t="s">
        <v>662</v>
      </c>
      <c r="CC240" t="s">
        <v>76</v>
      </c>
      <c r="CD240">
        <v>4092</v>
      </c>
      <c r="CE240" t="s">
        <v>89</v>
      </c>
      <c r="CF240" s="3">
        <v>45152</v>
      </c>
      <c r="CI240">
        <v>1</v>
      </c>
      <c r="CJ240">
        <v>1</v>
      </c>
      <c r="CK240">
        <v>31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"009943624151"</f>
        <v>009943624151</v>
      </c>
      <c r="F241" s="3">
        <v>45148</v>
      </c>
      <c r="G241">
        <v>202405</v>
      </c>
      <c r="H241" t="s">
        <v>79</v>
      </c>
      <c r="I241" t="s">
        <v>80</v>
      </c>
      <c r="J241" t="s">
        <v>99</v>
      </c>
      <c r="K241" t="s">
        <v>78</v>
      </c>
      <c r="L241" t="s">
        <v>100</v>
      </c>
      <c r="M241" t="s">
        <v>101</v>
      </c>
      <c r="N241" t="s">
        <v>663</v>
      </c>
      <c r="O241" t="s">
        <v>103</v>
      </c>
      <c r="P241" t="str">
        <f>"N A                           "</f>
        <v xml:space="preserve">N A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42.04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0.7</v>
      </c>
      <c r="BJ241">
        <v>1.1000000000000001</v>
      </c>
      <c r="BK241">
        <v>2</v>
      </c>
      <c r="BL241">
        <v>123.68</v>
      </c>
      <c r="BM241">
        <v>18.55</v>
      </c>
      <c r="BN241">
        <v>142.22999999999999</v>
      </c>
      <c r="BO241">
        <v>142.22999999999999</v>
      </c>
      <c r="BQ241" t="s">
        <v>104</v>
      </c>
      <c r="BR241" t="s">
        <v>186</v>
      </c>
      <c r="BS241" s="3">
        <v>45149</v>
      </c>
      <c r="BT241" s="4">
        <v>0.37847222222222227</v>
      </c>
      <c r="BU241" t="s">
        <v>664</v>
      </c>
      <c r="BV241" t="s">
        <v>86</v>
      </c>
      <c r="BY241">
        <v>5605.38</v>
      </c>
      <c r="BZ241" t="s">
        <v>97</v>
      </c>
      <c r="CA241" t="s">
        <v>167</v>
      </c>
      <c r="CC241" t="s">
        <v>101</v>
      </c>
      <c r="CD241">
        <v>7700</v>
      </c>
      <c r="CE241" t="s">
        <v>89</v>
      </c>
      <c r="CF241" s="3">
        <v>45152</v>
      </c>
      <c r="CI241">
        <v>1</v>
      </c>
      <c r="CJ241">
        <v>1</v>
      </c>
      <c r="CK241">
        <v>31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"009943481905"</f>
        <v>009943481905</v>
      </c>
      <c r="F242" s="3">
        <v>45148</v>
      </c>
      <c r="G242">
        <v>202405</v>
      </c>
      <c r="H242" t="s">
        <v>75</v>
      </c>
      <c r="I242" t="s">
        <v>76</v>
      </c>
      <c r="J242" t="s">
        <v>77</v>
      </c>
      <c r="K242" t="s">
        <v>78</v>
      </c>
      <c r="L242" t="s">
        <v>100</v>
      </c>
      <c r="M242" t="s">
        <v>101</v>
      </c>
      <c r="N242" t="s">
        <v>342</v>
      </c>
      <c r="O242" t="s">
        <v>82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22.42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65.959999999999994</v>
      </c>
      <c r="BM242">
        <v>9.89</v>
      </c>
      <c r="BN242">
        <v>75.849999999999994</v>
      </c>
      <c r="BO242">
        <v>75.849999999999994</v>
      </c>
      <c r="BQ242" t="s">
        <v>665</v>
      </c>
      <c r="BR242" t="s">
        <v>165</v>
      </c>
      <c r="BS242" s="3">
        <v>45152</v>
      </c>
      <c r="BT242" s="4">
        <v>0.37152777777777773</v>
      </c>
      <c r="BU242" t="s">
        <v>508</v>
      </c>
      <c r="BV242" t="s">
        <v>86</v>
      </c>
      <c r="BY242">
        <v>1200</v>
      </c>
      <c r="BZ242" t="s">
        <v>87</v>
      </c>
      <c r="CA242" t="s">
        <v>509</v>
      </c>
      <c r="CC242" t="s">
        <v>101</v>
      </c>
      <c r="CD242">
        <v>8000</v>
      </c>
      <c r="CE242" t="s">
        <v>89</v>
      </c>
      <c r="CF242" s="3">
        <v>45153</v>
      </c>
      <c r="CI242">
        <v>2</v>
      </c>
      <c r="CJ242">
        <v>2</v>
      </c>
      <c r="CK242">
        <v>21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"009942776670"</f>
        <v>009942776670</v>
      </c>
      <c r="F243" s="3">
        <v>45148</v>
      </c>
      <c r="G243">
        <v>202405</v>
      </c>
      <c r="H243" t="s">
        <v>100</v>
      </c>
      <c r="I243" t="s">
        <v>101</v>
      </c>
      <c r="J243" t="s">
        <v>161</v>
      </c>
      <c r="K243" t="s">
        <v>78</v>
      </c>
      <c r="L243" t="s">
        <v>79</v>
      </c>
      <c r="M243" t="s">
        <v>80</v>
      </c>
      <c r="N243" t="s">
        <v>77</v>
      </c>
      <c r="O243" t="s">
        <v>82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22.42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1.6</v>
      </c>
      <c r="BK243">
        <v>2</v>
      </c>
      <c r="BL243">
        <v>65.959999999999994</v>
      </c>
      <c r="BM243">
        <v>9.89</v>
      </c>
      <c r="BN243">
        <v>75.849999999999994</v>
      </c>
      <c r="BO243">
        <v>75.849999999999994</v>
      </c>
      <c r="BQ243" t="s">
        <v>666</v>
      </c>
      <c r="BR243" t="s">
        <v>204</v>
      </c>
      <c r="BS243" s="3">
        <v>45149</v>
      </c>
      <c r="BT243" s="4">
        <v>0.31180555555555556</v>
      </c>
      <c r="BU243" t="s">
        <v>158</v>
      </c>
      <c r="BV243" t="s">
        <v>86</v>
      </c>
      <c r="BY243">
        <v>8235.5</v>
      </c>
      <c r="BZ243" t="s">
        <v>87</v>
      </c>
      <c r="CA243" t="s">
        <v>88</v>
      </c>
      <c r="CC243" t="s">
        <v>80</v>
      </c>
      <c r="CD243">
        <v>2016</v>
      </c>
      <c r="CE243" t="s">
        <v>89</v>
      </c>
      <c r="CF243" s="3">
        <v>45149</v>
      </c>
      <c r="CI243">
        <v>1</v>
      </c>
      <c r="CJ243">
        <v>1</v>
      </c>
      <c r="CK243">
        <v>21</v>
      </c>
      <c r="CL243" t="s">
        <v>90</v>
      </c>
    </row>
    <row r="244" spans="1:90" x14ac:dyDescent="0.3">
      <c r="A244" t="s">
        <v>252</v>
      </c>
      <c r="B244" t="s">
        <v>73</v>
      </c>
      <c r="C244" t="s">
        <v>74</v>
      </c>
      <c r="E244" t="str">
        <f>"009942953535"</f>
        <v>009942953535</v>
      </c>
      <c r="F244" s="3">
        <v>45148</v>
      </c>
      <c r="G244">
        <v>202405</v>
      </c>
      <c r="H244" t="s">
        <v>195</v>
      </c>
      <c r="I244" t="s">
        <v>196</v>
      </c>
      <c r="J244" t="s">
        <v>197</v>
      </c>
      <c r="K244" t="s">
        <v>78</v>
      </c>
      <c r="L244" t="s">
        <v>79</v>
      </c>
      <c r="M244" t="s">
        <v>80</v>
      </c>
      <c r="N244" t="s">
        <v>77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22.42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65.959999999999994</v>
      </c>
      <c r="BM244">
        <v>9.89</v>
      </c>
      <c r="BN244">
        <v>75.849999999999994</v>
      </c>
      <c r="BO244">
        <v>75.849999999999994</v>
      </c>
      <c r="BQ244" t="s">
        <v>156</v>
      </c>
      <c r="BR244" t="s">
        <v>198</v>
      </c>
      <c r="BS244" s="3">
        <v>45149</v>
      </c>
      <c r="BT244" s="4">
        <v>0.31180555555555556</v>
      </c>
      <c r="BU244" t="s">
        <v>158</v>
      </c>
      <c r="BV244" t="s">
        <v>86</v>
      </c>
      <c r="BY244">
        <v>1200</v>
      </c>
      <c r="BZ244" t="s">
        <v>87</v>
      </c>
      <c r="CA244" t="s">
        <v>88</v>
      </c>
      <c r="CC244" t="s">
        <v>80</v>
      </c>
      <c r="CD244">
        <v>2013</v>
      </c>
      <c r="CE244" t="s">
        <v>89</v>
      </c>
      <c r="CF244" s="3">
        <v>45149</v>
      </c>
      <c r="CI244">
        <v>1</v>
      </c>
      <c r="CJ244">
        <v>1</v>
      </c>
      <c r="CK244">
        <v>21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"009943909878"</f>
        <v>009943909878</v>
      </c>
      <c r="F245" s="3">
        <v>45148</v>
      </c>
      <c r="G245">
        <v>202405</v>
      </c>
      <c r="H245" t="s">
        <v>174</v>
      </c>
      <c r="I245" t="s">
        <v>175</v>
      </c>
      <c r="J245" t="s">
        <v>161</v>
      </c>
      <c r="K245" t="s">
        <v>78</v>
      </c>
      <c r="L245" t="s">
        <v>79</v>
      </c>
      <c r="M245" t="s">
        <v>80</v>
      </c>
      <c r="N245" t="s">
        <v>77</v>
      </c>
      <c r="O245" t="s">
        <v>94</v>
      </c>
      <c r="P245" t="str">
        <f>"NOREF                         "</f>
        <v xml:space="preserve">NOREF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5.25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43.36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132.81</v>
      </c>
      <c r="BM245">
        <v>19.920000000000002</v>
      </c>
      <c r="BN245">
        <v>152.72999999999999</v>
      </c>
      <c r="BO245">
        <v>152.72999999999999</v>
      </c>
      <c r="BQ245" t="s">
        <v>192</v>
      </c>
      <c r="BR245" t="s">
        <v>157</v>
      </c>
      <c r="BS245" s="3">
        <v>45149</v>
      </c>
      <c r="BT245" s="4">
        <v>0.31180555555555556</v>
      </c>
      <c r="BU245" t="s">
        <v>158</v>
      </c>
      <c r="BV245" t="s">
        <v>86</v>
      </c>
      <c r="BY245">
        <v>1200</v>
      </c>
      <c r="BZ245" t="s">
        <v>97</v>
      </c>
      <c r="CA245" t="s">
        <v>88</v>
      </c>
      <c r="CC245" t="s">
        <v>80</v>
      </c>
      <c r="CD245">
        <v>2013</v>
      </c>
      <c r="CE245" t="s">
        <v>89</v>
      </c>
      <c r="CF245" s="3">
        <v>45149</v>
      </c>
      <c r="CI245">
        <v>1</v>
      </c>
      <c r="CJ245">
        <v>1</v>
      </c>
      <c r="CK245">
        <v>41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"009943909879"</f>
        <v>009943909879</v>
      </c>
      <c r="F246" s="3">
        <v>45148</v>
      </c>
      <c r="G246">
        <v>202405</v>
      </c>
      <c r="H246" t="s">
        <v>174</v>
      </c>
      <c r="I246" t="s">
        <v>175</v>
      </c>
      <c r="J246" t="s">
        <v>161</v>
      </c>
      <c r="K246" t="s">
        <v>78</v>
      </c>
      <c r="L246" t="s">
        <v>79</v>
      </c>
      <c r="M246" t="s">
        <v>80</v>
      </c>
      <c r="N246" t="s">
        <v>77</v>
      </c>
      <c r="O246" t="s">
        <v>94</v>
      </c>
      <c r="P246" t="str">
        <f>"NOREF                         "</f>
        <v xml:space="preserve">NOREF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5.25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43.36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132.81</v>
      </c>
      <c r="BM246">
        <v>19.920000000000002</v>
      </c>
      <c r="BN246">
        <v>152.72999999999999</v>
      </c>
      <c r="BO246">
        <v>152.72999999999999</v>
      </c>
      <c r="BQ246" t="s">
        <v>192</v>
      </c>
      <c r="BR246" t="s">
        <v>157</v>
      </c>
      <c r="BS246" s="3">
        <v>45149</v>
      </c>
      <c r="BT246" s="4">
        <v>0.31180555555555556</v>
      </c>
      <c r="BU246" t="s">
        <v>158</v>
      </c>
      <c r="BV246" t="s">
        <v>86</v>
      </c>
      <c r="BY246">
        <v>1200</v>
      </c>
      <c r="BZ246" t="s">
        <v>97</v>
      </c>
      <c r="CA246" t="s">
        <v>88</v>
      </c>
      <c r="CC246" t="s">
        <v>80</v>
      </c>
      <c r="CD246">
        <v>2013</v>
      </c>
      <c r="CE246" t="s">
        <v>89</v>
      </c>
      <c r="CF246" s="3">
        <v>45149</v>
      </c>
      <c r="CI246">
        <v>1</v>
      </c>
      <c r="CJ246">
        <v>1</v>
      </c>
      <c r="CK246">
        <v>41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"009942840096"</f>
        <v>009942840096</v>
      </c>
      <c r="F247" s="3">
        <v>45148</v>
      </c>
      <c r="G247">
        <v>202405</v>
      </c>
      <c r="H247" t="s">
        <v>199</v>
      </c>
      <c r="I247" t="s">
        <v>200</v>
      </c>
      <c r="J247" t="s">
        <v>201</v>
      </c>
      <c r="K247" t="s">
        <v>78</v>
      </c>
      <c r="L247" t="s">
        <v>79</v>
      </c>
      <c r="M247" t="s">
        <v>80</v>
      </c>
      <c r="N247" t="s">
        <v>77</v>
      </c>
      <c r="O247" t="s">
        <v>82</v>
      </c>
      <c r="P247" t="str">
        <f>"NA                            "</f>
        <v xml:space="preserve">NA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17.52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51.53</v>
      </c>
      <c r="BM247">
        <v>7.73</v>
      </c>
      <c r="BN247">
        <v>59.26</v>
      </c>
      <c r="BO247">
        <v>59.26</v>
      </c>
      <c r="BQ247" t="s">
        <v>202</v>
      </c>
      <c r="BR247" t="s">
        <v>203</v>
      </c>
      <c r="BS247" s="3">
        <v>45149</v>
      </c>
      <c r="BT247" s="4">
        <v>0.31180555555555556</v>
      </c>
      <c r="BU247" t="s">
        <v>158</v>
      </c>
      <c r="BV247" t="s">
        <v>86</v>
      </c>
      <c r="BY247">
        <v>1200</v>
      </c>
      <c r="BZ247" t="s">
        <v>87</v>
      </c>
      <c r="CA247" t="s">
        <v>88</v>
      </c>
      <c r="CC247" t="s">
        <v>80</v>
      </c>
      <c r="CD247">
        <v>2013</v>
      </c>
      <c r="CE247" t="s">
        <v>89</v>
      </c>
      <c r="CF247" s="3">
        <v>45149</v>
      </c>
      <c r="CI247">
        <v>1</v>
      </c>
      <c r="CJ247">
        <v>1</v>
      </c>
      <c r="CK247">
        <v>22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"009941520377"</f>
        <v>009941520377</v>
      </c>
      <c r="F248" s="3">
        <v>45148</v>
      </c>
      <c r="G248">
        <v>202405</v>
      </c>
      <c r="H248" t="s">
        <v>75</v>
      </c>
      <c r="I248" t="s">
        <v>76</v>
      </c>
      <c r="J248" t="s">
        <v>77</v>
      </c>
      <c r="K248" t="s">
        <v>78</v>
      </c>
      <c r="L248" t="s">
        <v>79</v>
      </c>
      <c r="M248" t="s">
        <v>80</v>
      </c>
      <c r="N248" t="s">
        <v>77</v>
      </c>
      <c r="O248" t="s">
        <v>94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5.25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43.36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2.5</v>
      </c>
      <c r="BJ248">
        <v>9.3000000000000007</v>
      </c>
      <c r="BK248">
        <v>10</v>
      </c>
      <c r="BL248">
        <v>132.81</v>
      </c>
      <c r="BM248">
        <v>19.920000000000002</v>
      </c>
      <c r="BN248">
        <v>152.72999999999999</v>
      </c>
      <c r="BO248">
        <v>152.72999999999999</v>
      </c>
      <c r="BQ248" t="s">
        <v>182</v>
      </c>
      <c r="BR248" t="s">
        <v>165</v>
      </c>
      <c r="BS248" s="3">
        <v>45149</v>
      </c>
      <c r="BT248" s="4">
        <v>0.46319444444444446</v>
      </c>
      <c r="BU248" t="s">
        <v>506</v>
      </c>
      <c r="BV248" t="s">
        <v>86</v>
      </c>
      <c r="BY248">
        <v>46620</v>
      </c>
      <c r="BZ248" t="s">
        <v>97</v>
      </c>
      <c r="CA248" t="s">
        <v>88</v>
      </c>
      <c r="CC248" t="s">
        <v>80</v>
      </c>
      <c r="CD248">
        <v>2013</v>
      </c>
      <c r="CE248" t="s">
        <v>89</v>
      </c>
      <c r="CF248" s="3">
        <v>45149</v>
      </c>
      <c r="CI248">
        <v>1</v>
      </c>
      <c r="CJ248">
        <v>1</v>
      </c>
      <c r="CK248">
        <v>41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"029908395238"</f>
        <v>029908395238</v>
      </c>
      <c r="F249" s="3">
        <v>45148</v>
      </c>
      <c r="G249">
        <v>202405</v>
      </c>
      <c r="H249" t="s">
        <v>75</v>
      </c>
      <c r="I249" t="s">
        <v>76</v>
      </c>
      <c r="J249" t="s">
        <v>77</v>
      </c>
      <c r="K249" t="s">
        <v>78</v>
      </c>
      <c r="L249" t="s">
        <v>100</v>
      </c>
      <c r="M249" t="s">
        <v>101</v>
      </c>
      <c r="N249" t="s">
        <v>77</v>
      </c>
      <c r="O249" t="s">
        <v>94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5.25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43.36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2</v>
      </c>
      <c r="BJ249">
        <v>9.3000000000000007</v>
      </c>
      <c r="BK249">
        <v>10</v>
      </c>
      <c r="BL249">
        <v>132.81</v>
      </c>
      <c r="BM249">
        <v>19.920000000000002</v>
      </c>
      <c r="BN249">
        <v>152.72999999999999</v>
      </c>
      <c r="BO249">
        <v>152.72999999999999</v>
      </c>
      <c r="BQ249" t="s">
        <v>454</v>
      </c>
      <c r="BR249" t="s">
        <v>165</v>
      </c>
      <c r="BS249" s="3">
        <v>45152</v>
      </c>
      <c r="BT249" s="4">
        <v>0.50208333333333333</v>
      </c>
      <c r="BU249" t="s">
        <v>667</v>
      </c>
      <c r="BV249" t="s">
        <v>86</v>
      </c>
      <c r="BY249">
        <v>46620</v>
      </c>
      <c r="BZ249" t="s">
        <v>97</v>
      </c>
      <c r="CA249" t="s">
        <v>387</v>
      </c>
      <c r="CC249" t="s">
        <v>101</v>
      </c>
      <c r="CD249">
        <v>7441</v>
      </c>
      <c r="CE249" t="s">
        <v>89</v>
      </c>
      <c r="CF249" s="3">
        <v>45153</v>
      </c>
      <c r="CI249">
        <v>3</v>
      </c>
      <c r="CJ249">
        <v>2</v>
      </c>
      <c r="CK249">
        <v>41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"009943624156"</f>
        <v>009943624156</v>
      </c>
      <c r="F250" s="3">
        <v>45148</v>
      </c>
      <c r="G250">
        <v>202405</v>
      </c>
      <c r="H250" t="s">
        <v>79</v>
      </c>
      <c r="I250" t="s">
        <v>80</v>
      </c>
      <c r="J250" t="s">
        <v>99</v>
      </c>
      <c r="K250" t="s">
        <v>78</v>
      </c>
      <c r="L250" t="s">
        <v>147</v>
      </c>
      <c r="M250" t="s">
        <v>148</v>
      </c>
      <c r="N250" t="s">
        <v>668</v>
      </c>
      <c r="O250" t="s">
        <v>103</v>
      </c>
      <c r="P250" t="str">
        <f>"N A                           "</f>
        <v xml:space="preserve">N A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17.52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51.54</v>
      </c>
      <c r="BM250">
        <v>7.73</v>
      </c>
      <c r="BN250">
        <v>59.27</v>
      </c>
      <c r="BO250">
        <v>59.27</v>
      </c>
      <c r="BQ250" t="s">
        <v>104</v>
      </c>
      <c r="BR250" t="s">
        <v>186</v>
      </c>
      <c r="BS250" s="3">
        <v>45149</v>
      </c>
      <c r="BT250" s="4">
        <v>0.40486111111111112</v>
      </c>
      <c r="BU250" t="s">
        <v>669</v>
      </c>
      <c r="BV250" t="s">
        <v>86</v>
      </c>
      <c r="BY250">
        <v>1200</v>
      </c>
      <c r="BZ250" t="s">
        <v>97</v>
      </c>
      <c r="CA250" t="s">
        <v>670</v>
      </c>
      <c r="CC250" t="s">
        <v>148</v>
      </c>
      <c r="CD250">
        <v>1619</v>
      </c>
      <c r="CE250" t="s">
        <v>89</v>
      </c>
      <c r="CF250" s="3">
        <v>45150</v>
      </c>
      <c r="CI250">
        <v>1</v>
      </c>
      <c r="CJ250">
        <v>1</v>
      </c>
      <c r="CK250">
        <v>32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"009943624153"</f>
        <v>009943624153</v>
      </c>
      <c r="F251" s="3">
        <v>45148</v>
      </c>
      <c r="G251">
        <v>202405</v>
      </c>
      <c r="H251" t="s">
        <v>79</v>
      </c>
      <c r="I251" t="s">
        <v>80</v>
      </c>
      <c r="J251" t="s">
        <v>99</v>
      </c>
      <c r="K251" t="s">
        <v>78</v>
      </c>
      <c r="L251" t="s">
        <v>138</v>
      </c>
      <c r="M251" t="s">
        <v>139</v>
      </c>
      <c r="N251" t="s">
        <v>671</v>
      </c>
      <c r="O251" t="s">
        <v>103</v>
      </c>
      <c r="P251" t="str">
        <f>"N A                           "</f>
        <v xml:space="preserve">N A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19.489999999999998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0.9</v>
      </c>
      <c r="BJ251">
        <v>8.8000000000000007</v>
      </c>
      <c r="BK251">
        <v>9</v>
      </c>
      <c r="BL251">
        <v>57.33</v>
      </c>
      <c r="BM251">
        <v>8.6</v>
      </c>
      <c r="BN251">
        <v>65.930000000000007</v>
      </c>
      <c r="BO251">
        <v>65.930000000000007</v>
      </c>
      <c r="BQ251" t="s">
        <v>104</v>
      </c>
      <c r="BR251" t="s">
        <v>186</v>
      </c>
      <c r="BS251" s="3">
        <v>45149</v>
      </c>
      <c r="BT251" s="4">
        <v>0.64513888888888882</v>
      </c>
      <c r="BU251" t="s">
        <v>672</v>
      </c>
      <c r="BV251" t="s">
        <v>86</v>
      </c>
      <c r="BY251">
        <v>44000.15</v>
      </c>
      <c r="BZ251" t="s">
        <v>97</v>
      </c>
      <c r="CA251" t="s">
        <v>673</v>
      </c>
      <c r="CC251" t="s">
        <v>139</v>
      </c>
      <c r="CD251">
        <v>1459</v>
      </c>
      <c r="CE251" t="s">
        <v>89</v>
      </c>
      <c r="CF251" s="3">
        <v>45149</v>
      </c>
      <c r="CI251">
        <v>1</v>
      </c>
      <c r="CJ251">
        <v>1</v>
      </c>
      <c r="CK251">
        <v>32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"009943624149"</f>
        <v>009943624149</v>
      </c>
      <c r="F252" s="3">
        <v>45148</v>
      </c>
      <c r="G252">
        <v>202405</v>
      </c>
      <c r="H252" t="s">
        <v>79</v>
      </c>
      <c r="I252" t="s">
        <v>80</v>
      </c>
      <c r="J252" t="s">
        <v>99</v>
      </c>
      <c r="K252" t="s">
        <v>78</v>
      </c>
      <c r="L252" t="s">
        <v>575</v>
      </c>
      <c r="M252" t="s">
        <v>576</v>
      </c>
      <c r="N252" t="s">
        <v>577</v>
      </c>
      <c r="O252" t="s">
        <v>103</v>
      </c>
      <c r="P252" t="str">
        <f>"N A                           "</f>
        <v xml:space="preserve">N A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42.04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0.6</v>
      </c>
      <c r="BJ252">
        <v>2.2000000000000002</v>
      </c>
      <c r="BK252">
        <v>3</v>
      </c>
      <c r="BL252">
        <v>123.68</v>
      </c>
      <c r="BM252">
        <v>18.55</v>
      </c>
      <c r="BN252">
        <v>142.22999999999999</v>
      </c>
      <c r="BO252">
        <v>142.22999999999999</v>
      </c>
      <c r="BQ252" t="s">
        <v>674</v>
      </c>
      <c r="BR252" t="s">
        <v>186</v>
      </c>
      <c r="BS252" s="3">
        <v>45149</v>
      </c>
      <c r="BT252" s="4">
        <v>0.47222222222222227</v>
      </c>
      <c r="BU252" t="s">
        <v>675</v>
      </c>
      <c r="BV252" t="s">
        <v>86</v>
      </c>
      <c r="BY252">
        <v>11048.4</v>
      </c>
      <c r="BZ252" t="s">
        <v>97</v>
      </c>
      <c r="CA252" t="s">
        <v>580</v>
      </c>
      <c r="CC252" t="s">
        <v>576</v>
      </c>
      <c r="CD252">
        <v>9301</v>
      </c>
      <c r="CE252" t="s">
        <v>89</v>
      </c>
      <c r="CF252" s="3">
        <v>45152</v>
      </c>
      <c r="CI252">
        <v>1</v>
      </c>
      <c r="CJ252">
        <v>1</v>
      </c>
      <c r="CK252">
        <v>31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"009943624155"</f>
        <v>009943624155</v>
      </c>
      <c r="F253" s="3">
        <v>45148</v>
      </c>
      <c r="G253">
        <v>202405</v>
      </c>
      <c r="H253" t="s">
        <v>79</v>
      </c>
      <c r="I253" t="s">
        <v>80</v>
      </c>
      <c r="J253" t="s">
        <v>99</v>
      </c>
      <c r="K253" t="s">
        <v>78</v>
      </c>
      <c r="L253" t="s">
        <v>79</v>
      </c>
      <c r="M253" t="s">
        <v>80</v>
      </c>
      <c r="N253" t="s">
        <v>676</v>
      </c>
      <c r="O253" t="s">
        <v>103</v>
      </c>
      <c r="P253" t="str">
        <f>"N A                           "</f>
        <v xml:space="preserve">N A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17.52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1.1000000000000001</v>
      </c>
      <c r="BJ253">
        <v>4.4000000000000004</v>
      </c>
      <c r="BK253">
        <v>5</v>
      </c>
      <c r="BL253">
        <v>51.54</v>
      </c>
      <c r="BM253">
        <v>7.73</v>
      </c>
      <c r="BN253">
        <v>59.27</v>
      </c>
      <c r="BO253">
        <v>59.27</v>
      </c>
      <c r="BQ253" t="s">
        <v>104</v>
      </c>
      <c r="BR253" t="s">
        <v>186</v>
      </c>
      <c r="BS253" s="3">
        <v>45150</v>
      </c>
      <c r="BT253" s="4">
        <v>0.39861111111111108</v>
      </c>
      <c r="BU253" t="s">
        <v>677</v>
      </c>
      <c r="BV253" t="s">
        <v>90</v>
      </c>
      <c r="BY253">
        <v>22133.79</v>
      </c>
      <c r="BZ253" t="s">
        <v>97</v>
      </c>
      <c r="CA253" t="s">
        <v>678</v>
      </c>
      <c r="CC253" t="s">
        <v>80</v>
      </c>
      <c r="CD253">
        <v>1709</v>
      </c>
      <c r="CE253" t="s">
        <v>89</v>
      </c>
      <c r="CF253" s="3">
        <v>45152</v>
      </c>
      <c r="CI253">
        <v>1</v>
      </c>
      <c r="CJ253">
        <v>1</v>
      </c>
      <c r="CK253">
        <v>32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"009943453064"</f>
        <v>009943453064</v>
      </c>
      <c r="F254" s="3">
        <v>45148</v>
      </c>
      <c r="G254">
        <v>202405</v>
      </c>
      <c r="H254" t="s">
        <v>221</v>
      </c>
      <c r="I254" t="s">
        <v>222</v>
      </c>
      <c r="J254" t="s">
        <v>223</v>
      </c>
      <c r="K254" t="s">
        <v>78</v>
      </c>
      <c r="L254" t="s">
        <v>79</v>
      </c>
      <c r="M254" t="s">
        <v>80</v>
      </c>
      <c r="N254" t="s">
        <v>77</v>
      </c>
      <c r="O254" t="s">
        <v>82</v>
      </c>
      <c r="P254" t="str">
        <f>"N A                           "</f>
        <v xml:space="preserve">N A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17.52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51.53</v>
      </c>
      <c r="BM254">
        <v>7.73</v>
      </c>
      <c r="BN254">
        <v>59.26</v>
      </c>
      <c r="BO254">
        <v>59.26</v>
      </c>
      <c r="BQ254" t="s">
        <v>104</v>
      </c>
      <c r="BR254" t="s">
        <v>216</v>
      </c>
      <c r="BS254" s="3">
        <v>45149</v>
      </c>
      <c r="BT254" s="4">
        <v>0.31180555555555556</v>
      </c>
      <c r="BU254" t="s">
        <v>158</v>
      </c>
      <c r="BV254" t="s">
        <v>86</v>
      </c>
      <c r="BY254">
        <v>1200</v>
      </c>
      <c r="BZ254" t="s">
        <v>87</v>
      </c>
      <c r="CA254" t="s">
        <v>88</v>
      </c>
      <c r="CC254" t="s">
        <v>80</v>
      </c>
      <c r="CD254">
        <v>2013</v>
      </c>
      <c r="CE254" t="s">
        <v>89</v>
      </c>
      <c r="CF254" s="3">
        <v>45149</v>
      </c>
      <c r="CI254">
        <v>1</v>
      </c>
      <c r="CJ254">
        <v>1</v>
      </c>
      <c r="CK254">
        <v>22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"009943759904"</f>
        <v>009943759904</v>
      </c>
      <c r="F255" s="3">
        <v>45146</v>
      </c>
      <c r="G255">
        <v>202405</v>
      </c>
      <c r="H255" t="s">
        <v>79</v>
      </c>
      <c r="I255" t="s">
        <v>80</v>
      </c>
      <c r="J255" t="s">
        <v>679</v>
      </c>
      <c r="K255" t="s">
        <v>78</v>
      </c>
      <c r="L255" t="s">
        <v>79</v>
      </c>
      <c r="M255" t="s">
        <v>80</v>
      </c>
      <c r="N255" t="s">
        <v>285</v>
      </c>
      <c r="O255" t="s">
        <v>82</v>
      </c>
      <c r="P255" t="str">
        <f>"..                            "</f>
        <v xml:space="preserve">..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17.52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51.53</v>
      </c>
      <c r="BM255">
        <v>7.73</v>
      </c>
      <c r="BN255">
        <v>59.26</v>
      </c>
      <c r="BO255">
        <v>59.26</v>
      </c>
      <c r="BQ255" t="s">
        <v>79</v>
      </c>
      <c r="BR255" t="s">
        <v>157</v>
      </c>
      <c r="BS255" s="3">
        <v>45148</v>
      </c>
      <c r="BT255" s="4">
        <v>0.2902777777777778</v>
      </c>
      <c r="BU255" t="s">
        <v>85</v>
      </c>
      <c r="BV255" t="s">
        <v>90</v>
      </c>
      <c r="BY255">
        <v>1200</v>
      </c>
      <c r="BZ255" t="s">
        <v>87</v>
      </c>
      <c r="CA255" t="s">
        <v>88</v>
      </c>
      <c r="CC255" t="s">
        <v>80</v>
      </c>
      <c r="CD255">
        <v>2013</v>
      </c>
      <c r="CE255" t="s">
        <v>89</v>
      </c>
      <c r="CF255" s="3">
        <v>45149</v>
      </c>
      <c r="CI255">
        <v>1</v>
      </c>
      <c r="CJ255">
        <v>2</v>
      </c>
      <c r="CK255">
        <v>22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"009943081957"</f>
        <v>009943081957</v>
      </c>
      <c r="F256" s="3">
        <v>45146</v>
      </c>
      <c r="G256">
        <v>202405</v>
      </c>
      <c r="H256" t="s">
        <v>79</v>
      </c>
      <c r="I256" t="s">
        <v>80</v>
      </c>
      <c r="J256" t="s">
        <v>220</v>
      </c>
      <c r="K256" t="s">
        <v>78</v>
      </c>
      <c r="L256" t="s">
        <v>79</v>
      </c>
      <c r="M256" t="s">
        <v>80</v>
      </c>
      <c r="N256" t="s">
        <v>77</v>
      </c>
      <c r="O256" t="s">
        <v>94</v>
      </c>
      <c r="P256" t="str">
        <f>"..                            "</f>
        <v xml:space="preserve">..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5.25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33.46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103.68</v>
      </c>
      <c r="BM256">
        <v>15.55</v>
      </c>
      <c r="BN256">
        <v>119.23</v>
      </c>
      <c r="BO256">
        <v>119.23</v>
      </c>
      <c r="BQ256" t="s">
        <v>214</v>
      </c>
      <c r="BR256" t="s">
        <v>157</v>
      </c>
      <c r="BS256" s="3">
        <v>45148</v>
      </c>
      <c r="BT256" s="4">
        <v>0.2902777777777778</v>
      </c>
      <c r="BU256" t="s">
        <v>85</v>
      </c>
      <c r="BV256" t="s">
        <v>90</v>
      </c>
      <c r="BY256">
        <v>1200</v>
      </c>
      <c r="BZ256" t="s">
        <v>97</v>
      </c>
      <c r="CA256" t="s">
        <v>88</v>
      </c>
      <c r="CC256" t="s">
        <v>80</v>
      </c>
      <c r="CD256">
        <v>2013</v>
      </c>
      <c r="CE256" t="s">
        <v>89</v>
      </c>
      <c r="CF256" s="3">
        <v>45149</v>
      </c>
      <c r="CI256">
        <v>1</v>
      </c>
      <c r="CJ256">
        <v>2</v>
      </c>
      <c r="CK256">
        <v>42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"009942065922"</f>
        <v>009942065922</v>
      </c>
      <c r="F257" s="3">
        <v>45146</v>
      </c>
      <c r="G257">
        <v>202405</v>
      </c>
      <c r="H257" t="s">
        <v>217</v>
      </c>
      <c r="I257" t="s">
        <v>218</v>
      </c>
      <c r="J257" t="s">
        <v>215</v>
      </c>
      <c r="K257" t="s">
        <v>78</v>
      </c>
      <c r="L257" t="s">
        <v>79</v>
      </c>
      <c r="M257" t="s">
        <v>80</v>
      </c>
      <c r="N257" t="s">
        <v>282</v>
      </c>
      <c r="O257" t="s">
        <v>94</v>
      </c>
      <c r="P257" t="str">
        <f>"N A                           "</f>
        <v xml:space="preserve">N A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5.25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33.46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103.68</v>
      </c>
      <c r="BM257">
        <v>15.55</v>
      </c>
      <c r="BN257">
        <v>119.23</v>
      </c>
      <c r="BO257">
        <v>119.23</v>
      </c>
      <c r="BQ257" t="s">
        <v>104</v>
      </c>
      <c r="BR257" t="s">
        <v>104</v>
      </c>
      <c r="BS257" s="3">
        <v>45148</v>
      </c>
      <c r="BT257" s="4">
        <v>0.2902777777777778</v>
      </c>
      <c r="BU257" t="s">
        <v>158</v>
      </c>
      <c r="BV257" t="s">
        <v>90</v>
      </c>
      <c r="BY257">
        <v>1200</v>
      </c>
      <c r="BZ257" t="s">
        <v>97</v>
      </c>
      <c r="CA257" t="s">
        <v>88</v>
      </c>
      <c r="CC257" t="s">
        <v>80</v>
      </c>
      <c r="CD257">
        <v>2190</v>
      </c>
      <c r="CE257" t="s">
        <v>89</v>
      </c>
      <c r="CF257" s="3">
        <v>45149</v>
      </c>
      <c r="CI257">
        <v>1</v>
      </c>
      <c r="CJ257">
        <v>2</v>
      </c>
      <c r="CK257">
        <v>42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"009943481906"</f>
        <v>009943481906</v>
      </c>
      <c r="F258" s="3">
        <v>45149</v>
      </c>
      <c r="G258">
        <v>202405</v>
      </c>
      <c r="H258" t="s">
        <v>75</v>
      </c>
      <c r="I258" t="s">
        <v>76</v>
      </c>
      <c r="J258" t="s">
        <v>77</v>
      </c>
      <c r="K258" t="s">
        <v>78</v>
      </c>
      <c r="L258" t="s">
        <v>100</v>
      </c>
      <c r="M258" t="s">
        <v>101</v>
      </c>
      <c r="N258" t="s">
        <v>680</v>
      </c>
      <c r="O258" t="s">
        <v>82</v>
      </c>
      <c r="P258" t="str">
        <f>"PATSY                         "</f>
        <v xml:space="preserve">PATSY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22.42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0.1</v>
      </c>
      <c r="BJ258">
        <v>0.2</v>
      </c>
      <c r="BK258">
        <v>0.5</v>
      </c>
      <c r="BL258">
        <v>65.959999999999994</v>
      </c>
      <c r="BM258">
        <v>9.89</v>
      </c>
      <c r="BN258">
        <v>75.849999999999994</v>
      </c>
      <c r="BO258">
        <v>75.849999999999994</v>
      </c>
      <c r="BQ258" t="s">
        <v>164</v>
      </c>
      <c r="BR258" t="s">
        <v>165</v>
      </c>
      <c r="BS258" s="3">
        <v>45152</v>
      </c>
      <c r="BT258" s="4">
        <v>0.47847222222222219</v>
      </c>
      <c r="BU258" t="s">
        <v>681</v>
      </c>
      <c r="BV258" t="s">
        <v>86</v>
      </c>
      <c r="BY258">
        <v>1200</v>
      </c>
      <c r="BZ258" t="s">
        <v>87</v>
      </c>
      <c r="CA258" t="s">
        <v>167</v>
      </c>
      <c r="CC258" t="s">
        <v>101</v>
      </c>
      <c r="CD258">
        <v>8001</v>
      </c>
      <c r="CE258" t="s">
        <v>89</v>
      </c>
      <c r="CF258" s="3">
        <v>45153</v>
      </c>
      <c r="CI258">
        <v>2</v>
      </c>
      <c r="CJ258">
        <v>1</v>
      </c>
      <c r="CK258">
        <v>21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"009943624139"</f>
        <v>009943624139</v>
      </c>
      <c r="F259" s="3">
        <v>45149</v>
      </c>
      <c r="G259">
        <v>202405</v>
      </c>
      <c r="H259" t="s">
        <v>79</v>
      </c>
      <c r="I259" t="s">
        <v>80</v>
      </c>
      <c r="J259" t="s">
        <v>99</v>
      </c>
      <c r="K259" t="s">
        <v>78</v>
      </c>
      <c r="L259" t="s">
        <v>79</v>
      </c>
      <c r="M259" t="s">
        <v>80</v>
      </c>
      <c r="N259" t="s">
        <v>682</v>
      </c>
      <c r="O259" t="s">
        <v>103</v>
      </c>
      <c r="P259" t="str">
        <f>"N A                           "</f>
        <v xml:space="preserve">N A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17.52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4.5</v>
      </c>
      <c r="BK259">
        <v>5</v>
      </c>
      <c r="BL259">
        <v>51.54</v>
      </c>
      <c r="BM259">
        <v>7.73</v>
      </c>
      <c r="BN259">
        <v>59.27</v>
      </c>
      <c r="BO259">
        <v>59.27</v>
      </c>
      <c r="BQ259" t="s">
        <v>104</v>
      </c>
      <c r="BR259" t="s">
        <v>186</v>
      </c>
      <c r="BS259" s="3">
        <v>45152</v>
      </c>
      <c r="BT259" s="4">
        <v>0.46249999999999997</v>
      </c>
      <c r="BU259" t="s">
        <v>683</v>
      </c>
      <c r="BV259" t="s">
        <v>86</v>
      </c>
      <c r="BY259">
        <v>22281.53</v>
      </c>
      <c r="BZ259" t="s">
        <v>97</v>
      </c>
      <c r="CA259" t="s">
        <v>684</v>
      </c>
      <c r="CC259" t="s">
        <v>80</v>
      </c>
      <c r="CD259">
        <v>2197</v>
      </c>
      <c r="CE259" t="s">
        <v>89</v>
      </c>
      <c r="CF259" s="3">
        <v>45152</v>
      </c>
      <c r="CI259">
        <v>1</v>
      </c>
      <c r="CJ259">
        <v>1</v>
      </c>
      <c r="CK259">
        <v>32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"009943624142"</f>
        <v>009943624142</v>
      </c>
      <c r="F260" s="3">
        <v>45149</v>
      </c>
      <c r="G260">
        <v>202405</v>
      </c>
      <c r="H260" t="s">
        <v>79</v>
      </c>
      <c r="I260" t="s">
        <v>80</v>
      </c>
      <c r="J260" t="s">
        <v>99</v>
      </c>
      <c r="K260" t="s">
        <v>78</v>
      </c>
      <c r="L260" t="s">
        <v>79</v>
      </c>
      <c r="M260" t="s">
        <v>80</v>
      </c>
      <c r="N260" t="s">
        <v>685</v>
      </c>
      <c r="O260" t="s">
        <v>103</v>
      </c>
      <c r="P260" t="str">
        <f>"N A                           "</f>
        <v xml:space="preserve">N A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17.52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0.6</v>
      </c>
      <c r="BJ260">
        <v>1.2</v>
      </c>
      <c r="BK260">
        <v>2</v>
      </c>
      <c r="BL260">
        <v>51.54</v>
      </c>
      <c r="BM260">
        <v>7.73</v>
      </c>
      <c r="BN260">
        <v>59.27</v>
      </c>
      <c r="BO260">
        <v>59.27</v>
      </c>
      <c r="BQ260" t="s">
        <v>104</v>
      </c>
      <c r="BR260" t="s">
        <v>186</v>
      </c>
      <c r="BS260" s="3">
        <v>45155</v>
      </c>
      <c r="BT260" s="4">
        <v>0.68472222222222223</v>
      </c>
      <c r="BU260" t="s">
        <v>686</v>
      </c>
      <c r="BV260" t="s">
        <v>90</v>
      </c>
      <c r="BW260" t="s">
        <v>452</v>
      </c>
      <c r="BX260" t="s">
        <v>483</v>
      </c>
      <c r="BY260">
        <v>5868.72</v>
      </c>
      <c r="BZ260" t="s">
        <v>97</v>
      </c>
      <c r="CA260" t="s">
        <v>473</v>
      </c>
      <c r="CC260" t="s">
        <v>80</v>
      </c>
      <c r="CD260">
        <v>2191</v>
      </c>
      <c r="CE260" t="s">
        <v>89</v>
      </c>
      <c r="CF260" s="3">
        <v>45156</v>
      </c>
      <c r="CI260">
        <v>1</v>
      </c>
      <c r="CJ260">
        <v>4</v>
      </c>
      <c r="CK260">
        <v>32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"009943624138"</f>
        <v>009943624138</v>
      </c>
      <c r="F261" s="3">
        <v>45149</v>
      </c>
      <c r="G261">
        <v>202405</v>
      </c>
      <c r="H261" t="s">
        <v>79</v>
      </c>
      <c r="I261" t="s">
        <v>80</v>
      </c>
      <c r="J261" t="s">
        <v>99</v>
      </c>
      <c r="K261" t="s">
        <v>78</v>
      </c>
      <c r="L261" t="s">
        <v>575</v>
      </c>
      <c r="M261" t="s">
        <v>576</v>
      </c>
      <c r="N261" t="s">
        <v>687</v>
      </c>
      <c r="O261" t="s">
        <v>103</v>
      </c>
      <c r="P261" t="str">
        <f>"N A                           "</f>
        <v xml:space="preserve">N A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42.04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0.2</v>
      </c>
      <c r="BJ261">
        <v>1.2</v>
      </c>
      <c r="BK261">
        <v>2</v>
      </c>
      <c r="BL261">
        <v>123.68</v>
      </c>
      <c r="BM261">
        <v>18.55</v>
      </c>
      <c r="BN261">
        <v>142.22999999999999</v>
      </c>
      <c r="BO261">
        <v>142.22999999999999</v>
      </c>
      <c r="BQ261" t="s">
        <v>104</v>
      </c>
      <c r="BR261" t="s">
        <v>186</v>
      </c>
      <c r="BS261" s="3">
        <v>45152</v>
      </c>
      <c r="BT261" s="4">
        <v>0.55138888888888882</v>
      </c>
      <c r="BU261" t="s">
        <v>688</v>
      </c>
      <c r="BV261" t="s">
        <v>86</v>
      </c>
      <c r="BY261">
        <v>6002.7</v>
      </c>
      <c r="BZ261" t="s">
        <v>97</v>
      </c>
      <c r="CA261" t="s">
        <v>689</v>
      </c>
      <c r="CC261" t="s">
        <v>576</v>
      </c>
      <c r="CD261">
        <v>9300</v>
      </c>
      <c r="CE261" t="s">
        <v>89</v>
      </c>
      <c r="CF261" s="3">
        <v>45153</v>
      </c>
      <c r="CI261">
        <v>1</v>
      </c>
      <c r="CJ261">
        <v>1</v>
      </c>
      <c r="CK261">
        <v>31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"009943624141"</f>
        <v>009943624141</v>
      </c>
      <c r="F262" s="3">
        <v>45149</v>
      </c>
      <c r="G262">
        <v>202405</v>
      </c>
      <c r="H262" t="s">
        <v>79</v>
      </c>
      <c r="I262" t="s">
        <v>80</v>
      </c>
      <c r="J262" t="s">
        <v>99</v>
      </c>
      <c r="K262" t="s">
        <v>78</v>
      </c>
      <c r="L262" t="s">
        <v>690</v>
      </c>
      <c r="M262" t="s">
        <v>691</v>
      </c>
      <c r="N262" t="s">
        <v>692</v>
      </c>
      <c r="O262" t="s">
        <v>103</v>
      </c>
      <c r="P262" t="str">
        <f>"N A                           "</f>
        <v xml:space="preserve">N A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17.52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0.8</v>
      </c>
      <c r="BJ262">
        <v>2.1</v>
      </c>
      <c r="BK262">
        <v>3</v>
      </c>
      <c r="BL262">
        <v>51.54</v>
      </c>
      <c r="BM262">
        <v>7.73</v>
      </c>
      <c r="BN262">
        <v>59.27</v>
      </c>
      <c r="BO262">
        <v>59.27</v>
      </c>
      <c r="BQ262" t="s">
        <v>104</v>
      </c>
      <c r="BR262" t="s">
        <v>104</v>
      </c>
      <c r="BS262" s="3">
        <v>45152</v>
      </c>
      <c r="BT262" s="4">
        <v>0.44236111111111115</v>
      </c>
      <c r="BU262" t="s">
        <v>693</v>
      </c>
      <c r="BV262" t="s">
        <v>86</v>
      </c>
      <c r="BY262">
        <v>10601.59</v>
      </c>
      <c r="BZ262" t="s">
        <v>97</v>
      </c>
      <c r="CA262" t="s">
        <v>694</v>
      </c>
      <c r="CC262" t="s">
        <v>691</v>
      </c>
      <c r="CD262">
        <v>1501</v>
      </c>
      <c r="CE262" t="s">
        <v>89</v>
      </c>
      <c r="CF262" s="3">
        <v>45153</v>
      </c>
      <c r="CI262">
        <v>1</v>
      </c>
      <c r="CJ262">
        <v>1</v>
      </c>
      <c r="CK262">
        <v>32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"080010922770"</f>
        <v>080010922770</v>
      </c>
      <c r="F263" s="3">
        <v>45149</v>
      </c>
      <c r="G263">
        <v>202405</v>
      </c>
      <c r="H263" t="s">
        <v>100</v>
      </c>
      <c r="I263" t="s">
        <v>101</v>
      </c>
      <c r="J263" t="s">
        <v>695</v>
      </c>
      <c r="K263" t="s">
        <v>78</v>
      </c>
      <c r="L263" t="s">
        <v>195</v>
      </c>
      <c r="M263" t="s">
        <v>196</v>
      </c>
      <c r="N263" t="s">
        <v>696</v>
      </c>
      <c r="O263" t="s">
        <v>82</v>
      </c>
      <c r="P263" t="str">
        <f>"-                             "</f>
        <v xml:space="preserve">-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95.26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1.5</v>
      </c>
      <c r="BJ263">
        <v>8.5</v>
      </c>
      <c r="BK263">
        <v>8.5</v>
      </c>
      <c r="BL263">
        <v>280.24</v>
      </c>
      <c r="BM263">
        <v>42.04</v>
      </c>
      <c r="BN263">
        <v>322.27999999999997</v>
      </c>
      <c r="BO263">
        <v>322.27999999999997</v>
      </c>
      <c r="BP263" t="s">
        <v>117</v>
      </c>
      <c r="BQ263" t="s">
        <v>157</v>
      </c>
      <c r="BR263" t="s">
        <v>157</v>
      </c>
      <c r="BS263" s="3">
        <v>45152</v>
      </c>
      <c r="BT263" s="4">
        <v>0.51388888888888895</v>
      </c>
      <c r="BU263" t="s">
        <v>697</v>
      </c>
      <c r="BV263" t="s">
        <v>86</v>
      </c>
      <c r="BY263">
        <v>42260.09</v>
      </c>
      <c r="CA263" t="s">
        <v>551</v>
      </c>
      <c r="CC263" t="s">
        <v>196</v>
      </c>
      <c r="CD263">
        <v>4320</v>
      </c>
      <c r="CE263" t="s">
        <v>698</v>
      </c>
      <c r="CF263" s="3">
        <v>45153</v>
      </c>
      <c r="CI263">
        <v>2</v>
      </c>
      <c r="CJ263">
        <v>1</v>
      </c>
      <c r="CK263">
        <v>21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"009943624146"</f>
        <v>009943624146</v>
      </c>
      <c r="F264" s="3">
        <v>45149</v>
      </c>
      <c r="G264">
        <v>202405</v>
      </c>
      <c r="H264" t="s">
        <v>79</v>
      </c>
      <c r="I264" t="s">
        <v>80</v>
      </c>
      <c r="J264" t="s">
        <v>99</v>
      </c>
      <c r="K264" t="s">
        <v>78</v>
      </c>
      <c r="L264" t="s">
        <v>195</v>
      </c>
      <c r="M264" t="s">
        <v>196</v>
      </c>
      <c r="N264" t="s">
        <v>632</v>
      </c>
      <c r="O264" t="s">
        <v>103</v>
      </c>
      <c r="P264" t="str">
        <f t="shared" ref="P264:P269" si="8">"N A                           "</f>
        <v xml:space="preserve">N A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94.6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4</v>
      </c>
      <c r="BJ264">
        <v>9</v>
      </c>
      <c r="BK264">
        <v>9</v>
      </c>
      <c r="BL264">
        <v>278.29000000000002</v>
      </c>
      <c r="BM264">
        <v>41.74</v>
      </c>
      <c r="BN264">
        <v>320.02999999999997</v>
      </c>
      <c r="BO264">
        <v>320.02999999999997</v>
      </c>
      <c r="BQ264" t="s">
        <v>699</v>
      </c>
      <c r="BR264" t="s">
        <v>186</v>
      </c>
      <c r="BS264" s="3">
        <v>45152</v>
      </c>
      <c r="BT264" s="4">
        <v>0.37638888888888888</v>
      </c>
      <c r="BU264" t="s">
        <v>700</v>
      </c>
      <c r="BV264" t="s">
        <v>86</v>
      </c>
      <c r="BY264">
        <v>45235.199999999997</v>
      </c>
      <c r="BZ264" t="s">
        <v>97</v>
      </c>
      <c r="CA264" t="s">
        <v>551</v>
      </c>
      <c r="CC264" t="s">
        <v>196</v>
      </c>
      <c r="CD264">
        <v>4319</v>
      </c>
      <c r="CE264" t="s">
        <v>89</v>
      </c>
      <c r="CF264" s="3">
        <v>45153</v>
      </c>
      <c r="CI264">
        <v>1</v>
      </c>
      <c r="CJ264">
        <v>1</v>
      </c>
      <c r="CK264">
        <v>31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"009943624136"</f>
        <v>009943624136</v>
      </c>
      <c r="F265" s="3">
        <v>45149</v>
      </c>
      <c r="G265">
        <v>202405</v>
      </c>
      <c r="H265" t="s">
        <v>79</v>
      </c>
      <c r="I265" t="s">
        <v>80</v>
      </c>
      <c r="J265" t="s">
        <v>99</v>
      </c>
      <c r="K265" t="s">
        <v>78</v>
      </c>
      <c r="L265" t="s">
        <v>79</v>
      </c>
      <c r="M265" t="s">
        <v>80</v>
      </c>
      <c r="N265" t="s">
        <v>701</v>
      </c>
      <c r="O265" t="s">
        <v>103</v>
      </c>
      <c r="P265" t="str">
        <f t="shared" si="8"/>
        <v xml:space="preserve">N A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17.52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51.54</v>
      </c>
      <c r="BM265">
        <v>7.73</v>
      </c>
      <c r="BN265">
        <v>59.27</v>
      </c>
      <c r="BO265">
        <v>59.27</v>
      </c>
      <c r="BQ265" t="s">
        <v>702</v>
      </c>
      <c r="BR265" t="s">
        <v>186</v>
      </c>
      <c r="BS265" s="3">
        <v>45152</v>
      </c>
      <c r="BT265" s="4">
        <v>0.49374999999999997</v>
      </c>
      <c r="BU265" t="s">
        <v>703</v>
      </c>
      <c r="BV265" t="s">
        <v>86</v>
      </c>
      <c r="BY265">
        <v>1200</v>
      </c>
      <c r="BZ265" t="s">
        <v>97</v>
      </c>
      <c r="CA265" t="s">
        <v>704</v>
      </c>
      <c r="CC265" t="s">
        <v>80</v>
      </c>
      <c r="CD265">
        <v>2192</v>
      </c>
      <c r="CE265" t="s">
        <v>89</v>
      </c>
      <c r="CF265" s="3">
        <v>45152</v>
      </c>
      <c r="CI265">
        <v>1</v>
      </c>
      <c r="CJ265">
        <v>1</v>
      </c>
      <c r="CK265">
        <v>32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"009943624143"</f>
        <v>009943624143</v>
      </c>
      <c r="F266" s="3">
        <v>45149</v>
      </c>
      <c r="G266">
        <v>202405</v>
      </c>
      <c r="H266" t="s">
        <v>79</v>
      </c>
      <c r="I266" t="s">
        <v>80</v>
      </c>
      <c r="J266" t="s">
        <v>99</v>
      </c>
      <c r="K266" t="s">
        <v>78</v>
      </c>
      <c r="L266" t="s">
        <v>79</v>
      </c>
      <c r="M266" t="s">
        <v>80</v>
      </c>
      <c r="N266" t="s">
        <v>705</v>
      </c>
      <c r="O266" t="s">
        <v>103</v>
      </c>
      <c r="P266" t="str">
        <f t="shared" si="8"/>
        <v xml:space="preserve">N A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17.52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0.2</v>
      </c>
      <c r="BJ266">
        <v>1.2</v>
      </c>
      <c r="BK266">
        <v>2</v>
      </c>
      <c r="BL266">
        <v>51.54</v>
      </c>
      <c r="BM266">
        <v>7.73</v>
      </c>
      <c r="BN266">
        <v>59.27</v>
      </c>
      <c r="BO266">
        <v>59.27</v>
      </c>
      <c r="BQ266" t="s">
        <v>706</v>
      </c>
      <c r="BR266" t="s">
        <v>186</v>
      </c>
      <c r="BS266" s="3">
        <v>45152</v>
      </c>
      <c r="BT266" s="4">
        <v>0.4916666666666667</v>
      </c>
      <c r="BU266" t="s">
        <v>707</v>
      </c>
      <c r="BV266" t="s">
        <v>86</v>
      </c>
      <c r="BY266">
        <v>6100.38</v>
      </c>
      <c r="BZ266" t="s">
        <v>97</v>
      </c>
      <c r="CA266" t="s">
        <v>708</v>
      </c>
      <c r="CC266" t="s">
        <v>80</v>
      </c>
      <c r="CD266">
        <v>2128</v>
      </c>
      <c r="CE266" t="s">
        <v>89</v>
      </c>
      <c r="CF266" s="3">
        <v>45153</v>
      </c>
      <c r="CI266">
        <v>1</v>
      </c>
      <c r="CJ266">
        <v>1</v>
      </c>
      <c r="CK266">
        <v>32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"009943624144"</f>
        <v>009943624144</v>
      </c>
      <c r="F267" s="3">
        <v>45149</v>
      </c>
      <c r="G267">
        <v>202405</v>
      </c>
      <c r="H267" t="s">
        <v>79</v>
      </c>
      <c r="I267" t="s">
        <v>80</v>
      </c>
      <c r="J267" t="s">
        <v>99</v>
      </c>
      <c r="K267" t="s">
        <v>78</v>
      </c>
      <c r="L267" t="s">
        <v>709</v>
      </c>
      <c r="M267" t="s">
        <v>710</v>
      </c>
      <c r="N267" t="s">
        <v>711</v>
      </c>
      <c r="O267" t="s">
        <v>103</v>
      </c>
      <c r="P267" t="str">
        <f t="shared" si="8"/>
        <v xml:space="preserve">N A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43.45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0.7</v>
      </c>
      <c r="BJ267">
        <v>1.2</v>
      </c>
      <c r="BK267">
        <v>2</v>
      </c>
      <c r="BL267">
        <v>127.81</v>
      </c>
      <c r="BM267">
        <v>19.170000000000002</v>
      </c>
      <c r="BN267">
        <v>146.97999999999999</v>
      </c>
      <c r="BO267">
        <v>146.97999999999999</v>
      </c>
      <c r="BQ267" t="s">
        <v>104</v>
      </c>
      <c r="BR267" t="s">
        <v>186</v>
      </c>
      <c r="BS267" s="3">
        <v>45152</v>
      </c>
      <c r="BT267" s="4">
        <v>0.65069444444444446</v>
      </c>
      <c r="BU267" t="s">
        <v>712</v>
      </c>
      <c r="BV267" t="s">
        <v>86</v>
      </c>
      <c r="BY267">
        <v>5913.6</v>
      </c>
      <c r="BZ267" t="s">
        <v>97</v>
      </c>
      <c r="CA267" t="s">
        <v>713</v>
      </c>
      <c r="CC267" t="s">
        <v>710</v>
      </c>
      <c r="CD267">
        <v>6191</v>
      </c>
      <c r="CE267" t="s">
        <v>89</v>
      </c>
      <c r="CF267" s="3">
        <v>45152</v>
      </c>
      <c r="CI267">
        <v>2</v>
      </c>
      <c r="CJ267">
        <v>1</v>
      </c>
      <c r="CK267">
        <v>33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"009943624137"</f>
        <v>009943624137</v>
      </c>
      <c r="F268" s="3">
        <v>45149</v>
      </c>
      <c r="G268">
        <v>202405</v>
      </c>
      <c r="H268" t="s">
        <v>79</v>
      </c>
      <c r="I268" t="s">
        <v>80</v>
      </c>
      <c r="J268" t="s">
        <v>99</v>
      </c>
      <c r="K268" t="s">
        <v>78</v>
      </c>
      <c r="L268" t="s">
        <v>199</v>
      </c>
      <c r="M268" t="s">
        <v>200</v>
      </c>
      <c r="N268" t="s">
        <v>714</v>
      </c>
      <c r="O268" t="s">
        <v>103</v>
      </c>
      <c r="P268" t="str">
        <f t="shared" si="8"/>
        <v xml:space="preserve">N A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17.52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4.4000000000000004</v>
      </c>
      <c r="BJ268">
        <v>4.5</v>
      </c>
      <c r="BK268">
        <v>5</v>
      </c>
      <c r="BL268">
        <v>51.54</v>
      </c>
      <c r="BM268">
        <v>7.73</v>
      </c>
      <c r="BN268">
        <v>59.27</v>
      </c>
      <c r="BO268">
        <v>59.27</v>
      </c>
      <c r="BQ268" t="s">
        <v>715</v>
      </c>
      <c r="BR268" t="s">
        <v>186</v>
      </c>
      <c r="BS268" s="3">
        <v>45152</v>
      </c>
      <c r="BT268" s="4">
        <v>0.35972222222222222</v>
      </c>
      <c r="BU268" t="s">
        <v>716</v>
      </c>
      <c r="BV268" t="s">
        <v>86</v>
      </c>
      <c r="BY268">
        <v>22453.200000000001</v>
      </c>
      <c r="BZ268" t="s">
        <v>97</v>
      </c>
      <c r="CA268" t="s">
        <v>708</v>
      </c>
      <c r="CC268" t="s">
        <v>200</v>
      </c>
      <c r="CD268">
        <v>2146</v>
      </c>
      <c r="CE268" t="s">
        <v>89</v>
      </c>
      <c r="CF268" s="3">
        <v>45153</v>
      </c>
      <c r="CI268">
        <v>1</v>
      </c>
      <c r="CJ268">
        <v>1</v>
      </c>
      <c r="CK268">
        <v>32</v>
      </c>
      <c r="CL268" t="s">
        <v>90</v>
      </c>
    </row>
    <row r="269" spans="1:90" x14ac:dyDescent="0.3">
      <c r="A269" t="s">
        <v>252</v>
      </c>
      <c r="B269" t="s">
        <v>73</v>
      </c>
      <c r="C269" t="s">
        <v>74</v>
      </c>
      <c r="E269" t="str">
        <f>"009943624158"</f>
        <v>009943624158</v>
      </c>
      <c r="F269" s="3">
        <v>45149</v>
      </c>
      <c r="G269">
        <v>202405</v>
      </c>
      <c r="H269" t="s">
        <v>79</v>
      </c>
      <c r="I269" t="s">
        <v>80</v>
      </c>
      <c r="J269" t="s">
        <v>99</v>
      </c>
      <c r="K269" t="s">
        <v>78</v>
      </c>
      <c r="L269" t="s">
        <v>174</v>
      </c>
      <c r="M269" t="s">
        <v>175</v>
      </c>
      <c r="N269" t="s">
        <v>717</v>
      </c>
      <c r="O269" t="s">
        <v>103</v>
      </c>
      <c r="P269" t="str">
        <f t="shared" si="8"/>
        <v xml:space="preserve">N A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52.56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2.2999999999999998</v>
      </c>
      <c r="BJ269">
        <v>4.8</v>
      </c>
      <c r="BK269">
        <v>5</v>
      </c>
      <c r="BL269">
        <v>154.61000000000001</v>
      </c>
      <c r="BM269">
        <v>23.19</v>
      </c>
      <c r="BN269">
        <v>177.8</v>
      </c>
      <c r="BO269">
        <v>177.8</v>
      </c>
      <c r="BQ269" t="s">
        <v>718</v>
      </c>
      <c r="BR269" t="s">
        <v>186</v>
      </c>
      <c r="BS269" s="3">
        <v>45152</v>
      </c>
      <c r="BT269" s="4">
        <v>0.3888888888888889</v>
      </c>
      <c r="BU269" t="s">
        <v>719</v>
      </c>
      <c r="BV269" t="s">
        <v>86</v>
      </c>
      <c r="BY269">
        <v>23889.599999999999</v>
      </c>
      <c r="BZ269" t="s">
        <v>97</v>
      </c>
      <c r="CA269" t="s">
        <v>720</v>
      </c>
      <c r="CC269" t="s">
        <v>175</v>
      </c>
      <c r="CD269">
        <v>81</v>
      </c>
      <c r="CE269" t="s">
        <v>89</v>
      </c>
      <c r="CF269" s="3">
        <v>45152</v>
      </c>
      <c r="CI269">
        <v>1</v>
      </c>
      <c r="CJ269">
        <v>1</v>
      </c>
      <c r="CK269">
        <v>31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"009943711113"</f>
        <v>009943711113</v>
      </c>
      <c r="F270" s="3">
        <v>45149</v>
      </c>
      <c r="G270">
        <v>202405</v>
      </c>
      <c r="H270" t="s">
        <v>79</v>
      </c>
      <c r="I270" t="s">
        <v>80</v>
      </c>
      <c r="J270" t="s">
        <v>215</v>
      </c>
      <c r="K270" t="s">
        <v>78</v>
      </c>
      <c r="L270" t="s">
        <v>79</v>
      </c>
      <c r="M270" t="s">
        <v>80</v>
      </c>
      <c r="N270" t="s">
        <v>77</v>
      </c>
      <c r="O270" t="s">
        <v>94</v>
      </c>
      <c r="P270" t="str">
        <f>"...                           "</f>
        <v xml:space="preserve">...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5.25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33.46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103.68</v>
      </c>
      <c r="BM270">
        <v>15.55</v>
      </c>
      <c r="BN270">
        <v>119.23</v>
      </c>
      <c r="BO270">
        <v>119.23</v>
      </c>
      <c r="BQ270" t="s">
        <v>399</v>
      </c>
      <c r="BR270" t="s">
        <v>104</v>
      </c>
      <c r="BS270" s="3">
        <v>45152</v>
      </c>
      <c r="BT270" s="4">
        <v>0.30277777777777776</v>
      </c>
      <c r="BU270" t="s">
        <v>85</v>
      </c>
      <c r="BV270" t="s">
        <v>86</v>
      </c>
      <c r="BY270">
        <v>1200</v>
      </c>
      <c r="BZ270" t="s">
        <v>97</v>
      </c>
      <c r="CA270" t="s">
        <v>88</v>
      </c>
      <c r="CC270" t="s">
        <v>80</v>
      </c>
      <c r="CD270">
        <v>2013</v>
      </c>
      <c r="CE270" t="s">
        <v>89</v>
      </c>
      <c r="CF270" s="3">
        <v>45152</v>
      </c>
      <c r="CI270">
        <v>1</v>
      </c>
      <c r="CJ270">
        <v>1</v>
      </c>
      <c r="CK270">
        <v>42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"009940137035"</f>
        <v>009940137035</v>
      </c>
      <c r="F271" s="3">
        <v>45149</v>
      </c>
      <c r="G271">
        <v>202405</v>
      </c>
      <c r="H271" t="s">
        <v>226</v>
      </c>
      <c r="I271" t="s">
        <v>227</v>
      </c>
      <c r="J271" t="s">
        <v>278</v>
      </c>
      <c r="K271" t="s">
        <v>78</v>
      </c>
      <c r="L271" t="s">
        <v>79</v>
      </c>
      <c r="M271" t="s">
        <v>80</v>
      </c>
      <c r="N271" t="s">
        <v>77</v>
      </c>
      <c r="O271" t="s">
        <v>94</v>
      </c>
      <c r="P271" t="str">
        <f>"NA                            "</f>
        <v xml:space="preserve">NA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5.25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47.89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146.13</v>
      </c>
      <c r="BM271">
        <v>21.92</v>
      </c>
      <c r="BN271">
        <v>168.05</v>
      </c>
      <c r="BO271">
        <v>168.05</v>
      </c>
      <c r="BQ271" t="s">
        <v>202</v>
      </c>
      <c r="BR271" t="s">
        <v>216</v>
      </c>
      <c r="BS271" s="3">
        <v>45152</v>
      </c>
      <c r="BT271" s="4">
        <v>0.30277777777777776</v>
      </c>
      <c r="BU271" t="s">
        <v>85</v>
      </c>
      <c r="BV271" t="s">
        <v>86</v>
      </c>
      <c r="BY271">
        <v>1200</v>
      </c>
      <c r="BZ271" t="s">
        <v>97</v>
      </c>
      <c r="CA271" t="s">
        <v>88</v>
      </c>
      <c r="CC271" t="s">
        <v>80</v>
      </c>
      <c r="CD271">
        <v>2013</v>
      </c>
      <c r="CE271" t="s">
        <v>89</v>
      </c>
      <c r="CF271" s="3">
        <v>45152</v>
      </c>
      <c r="CI271">
        <v>1</v>
      </c>
      <c r="CJ271">
        <v>1</v>
      </c>
      <c r="CK271">
        <v>44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"009943624120"</f>
        <v>009943624120</v>
      </c>
      <c r="F272" s="3">
        <v>45152</v>
      </c>
      <c r="G272">
        <v>202405</v>
      </c>
      <c r="H272" t="s">
        <v>79</v>
      </c>
      <c r="I272" t="s">
        <v>80</v>
      </c>
      <c r="J272" t="s">
        <v>99</v>
      </c>
      <c r="K272" t="s">
        <v>78</v>
      </c>
      <c r="L272" t="s">
        <v>100</v>
      </c>
      <c r="M272" t="s">
        <v>101</v>
      </c>
      <c r="N272" t="s">
        <v>721</v>
      </c>
      <c r="O272" t="s">
        <v>103</v>
      </c>
      <c r="P272" t="str">
        <f t="shared" ref="P272:P278" si="9">"N A                           "</f>
        <v xml:space="preserve">N A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42.04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0.5</v>
      </c>
      <c r="BJ272">
        <v>2.4</v>
      </c>
      <c r="BK272">
        <v>3</v>
      </c>
      <c r="BL272">
        <v>123.68</v>
      </c>
      <c r="BM272">
        <v>18.55</v>
      </c>
      <c r="BN272">
        <v>142.22999999999999</v>
      </c>
      <c r="BO272">
        <v>142.22999999999999</v>
      </c>
      <c r="BQ272" t="s">
        <v>104</v>
      </c>
      <c r="BR272" t="s">
        <v>186</v>
      </c>
      <c r="BS272" s="3">
        <v>45153</v>
      </c>
      <c r="BT272" s="4">
        <v>0.4375</v>
      </c>
      <c r="BU272" t="s">
        <v>722</v>
      </c>
      <c r="BV272" t="s">
        <v>86</v>
      </c>
      <c r="BY272">
        <v>12070</v>
      </c>
      <c r="BZ272" t="s">
        <v>97</v>
      </c>
      <c r="CA272" t="s">
        <v>173</v>
      </c>
      <c r="CC272" t="s">
        <v>101</v>
      </c>
      <c r="CD272">
        <v>7441</v>
      </c>
      <c r="CE272" t="s">
        <v>89</v>
      </c>
      <c r="CF272" s="3">
        <v>45154</v>
      </c>
      <c r="CI272">
        <v>1</v>
      </c>
      <c r="CJ272">
        <v>1</v>
      </c>
      <c r="CK272">
        <v>31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"009943624122"</f>
        <v>009943624122</v>
      </c>
      <c r="F273" s="3">
        <v>45152</v>
      </c>
      <c r="G273">
        <v>202405</v>
      </c>
      <c r="H273" t="s">
        <v>79</v>
      </c>
      <c r="I273" t="s">
        <v>80</v>
      </c>
      <c r="J273" t="s">
        <v>99</v>
      </c>
      <c r="K273" t="s">
        <v>78</v>
      </c>
      <c r="L273" t="s">
        <v>195</v>
      </c>
      <c r="M273" t="s">
        <v>196</v>
      </c>
      <c r="N273" t="s">
        <v>723</v>
      </c>
      <c r="O273" t="s">
        <v>103</v>
      </c>
      <c r="P273" t="str">
        <f t="shared" si="9"/>
        <v xml:space="preserve">N A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42.04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123.68</v>
      </c>
      <c r="BM273">
        <v>18.55</v>
      </c>
      <c r="BN273">
        <v>142.22999999999999</v>
      </c>
      <c r="BO273">
        <v>142.22999999999999</v>
      </c>
      <c r="BQ273" t="s">
        <v>104</v>
      </c>
      <c r="BR273" t="s">
        <v>186</v>
      </c>
      <c r="BS273" s="3">
        <v>45153</v>
      </c>
      <c r="BT273" s="4">
        <v>0.45069444444444445</v>
      </c>
      <c r="BU273" t="s">
        <v>724</v>
      </c>
      <c r="BV273" t="s">
        <v>86</v>
      </c>
      <c r="BY273">
        <v>1200</v>
      </c>
      <c r="BZ273" t="s">
        <v>97</v>
      </c>
      <c r="CA273" t="s">
        <v>551</v>
      </c>
      <c r="CC273" t="s">
        <v>196</v>
      </c>
      <c r="CD273">
        <v>4319</v>
      </c>
      <c r="CE273" t="s">
        <v>89</v>
      </c>
      <c r="CF273" s="3">
        <v>45155</v>
      </c>
      <c r="CI273">
        <v>1</v>
      </c>
      <c r="CJ273">
        <v>1</v>
      </c>
      <c r="CK273">
        <v>31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"009943624131"</f>
        <v>009943624131</v>
      </c>
      <c r="F274" s="3">
        <v>45152</v>
      </c>
      <c r="G274">
        <v>202405</v>
      </c>
      <c r="H274" t="s">
        <v>79</v>
      </c>
      <c r="I274" t="s">
        <v>80</v>
      </c>
      <c r="J274" t="s">
        <v>99</v>
      </c>
      <c r="K274" t="s">
        <v>78</v>
      </c>
      <c r="L274" t="s">
        <v>153</v>
      </c>
      <c r="M274" t="s">
        <v>154</v>
      </c>
      <c r="N274" t="s">
        <v>725</v>
      </c>
      <c r="O274" t="s">
        <v>103</v>
      </c>
      <c r="P274" t="str">
        <f t="shared" si="9"/>
        <v xml:space="preserve">N A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42.04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123.68</v>
      </c>
      <c r="BM274">
        <v>18.55</v>
      </c>
      <c r="BN274">
        <v>142.22999999999999</v>
      </c>
      <c r="BO274">
        <v>142.22999999999999</v>
      </c>
      <c r="BQ274" t="s">
        <v>726</v>
      </c>
      <c r="BR274" t="s">
        <v>186</v>
      </c>
      <c r="BS274" s="3">
        <v>45153</v>
      </c>
      <c r="BT274" s="4">
        <v>0.65277777777777779</v>
      </c>
      <c r="BU274" t="s">
        <v>727</v>
      </c>
      <c r="BV274" t="s">
        <v>86</v>
      </c>
      <c r="BY274">
        <v>1200</v>
      </c>
      <c r="BZ274" t="s">
        <v>97</v>
      </c>
      <c r="CA274" t="s">
        <v>728</v>
      </c>
      <c r="CC274" t="s">
        <v>154</v>
      </c>
      <c r="CD274">
        <v>699</v>
      </c>
      <c r="CE274" t="s">
        <v>89</v>
      </c>
      <c r="CF274" s="3">
        <v>45153</v>
      </c>
      <c r="CI274">
        <v>1</v>
      </c>
      <c r="CJ274">
        <v>1</v>
      </c>
      <c r="CK274">
        <v>31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"009943624121"</f>
        <v>009943624121</v>
      </c>
      <c r="F275" s="3">
        <v>45152</v>
      </c>
      <c r="G275">
        <v>202405</v>
      </c>
      <c r="H275" t="s">
        <v>79</v>
      </c>
      <c r="I275" t="s">
        <v>80</v>
      </c>
      <c r="J275" t="s">
        <v>99</v>
      </c>
      <c r="K275" t="s">
        <v>78</v>
      </c>
      <c r="L275" t="s">
        <v>100</v>
      </c>
      <c r="M275" t="s">
        <v>101</v>
      </c>
      <c r="N275" t="s">
        <v>323</v>
      </c>
      <c r="O275" t="s">
        <v>103</v>
      </c>
      <c r="P275" t="str">
        <f t="shared" si="9"/>
        <v xml:space="preserve">N A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42.04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0.2</v>
      </c>
      <c r="BK275">
        <v>1</v>
      </c>
      <c r="BL275">
        <v>123.68</v>
      </c>
      <c r="BM275">
        <v>18.55</v>
      </c>
      <c r="BN275">
        <v>142.22999999999999</v>
      </c>
      <c r="BO275">
        <v>142.22999999999999</v>
      </c>
      <c r="BQ275" t="s">
        <v>164</v>
      </c>
      <c r="BR275" t="s">
        <v>729</v>
      </c>
      <c r="BS275" s="3">
        <v>45153</v>
      </c>
      <c r="BT275" s="4">
        <v>0.49236111111111108</v>
      </c>
      <c r="BU275" t="s">
        <v>730</v>
      </c>
      <c r="BV275" t="s">
        <v>86</v>
      </c>
      <c r="BY275">
        <v>1200</v>
      </c>
      <c r="BZ275" t="s">
        <v>97</v>
      </c>
      <c r="CA275" t="s">
        <v>167</v>
      </c>
      <c r="CC275" t="s">
        <v>101</v>
      </c>
      <c r="CD275">
        <v>7700</v>
      </c>
      <c r="CE275" t="s">
        <v>89</v>
      </c>
      <c r="CF275" s="3">
        <v>45154</v>
      </c>
      <c r="CI275">
        <v>1</v>
      </c>
      <c r="CJ275">
        <v>1</v>
      </c>
      <c r="CK275">
        <v>31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"009943624123"</f>
        <v>009943624123</v>
      </c>
      <c r="F276" s="3">
        <v>45152</v>
      </c>
      <c r="G276">
        <v>202405</v>
      </c>
      <c r="H276" t="s">
        <v>79</v>
      </c>
      <c r="I276" t="s">
        <v>80</v>
      </c>
      <c r="J276" t="s">
        <v>99</v>
      </c>
      <c r="K276" t="s">
        <v>78</v>
      </c>
      <c r="L276" t="s">
        <v>75</v>
      </c>
      <c r="M276" t="s">
        <v>76</v>
      </c>
      <c r="N276" t="s">
        <v>731</v>
      </c>
      <c r="O276" t="s">
        <v>103</v>
      </c>
      <c r="P276" t="str">
        <f t="shared" si="9"/>
        <v xml:space="preserve">N A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52.56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1.7</v>
      </c>
      <c r="BJ276">
        <v>4.5</v>
      </c>
      <c r="BK276">
        <v>5</v>
      </c>
      <c r="BL276">
        <v>154.61000000000001</v>
      </c>
      <c r="BM276">
        <v>23.19</v>
      </c>
      <c r="BN276">
        <v>177.8</v>
      </c>
      <c r="BO276">
        <v>177.8</v>
      </c>
      <c r="BQ276" t="s">
        <v>104</v>
      </c>
      <c r="BR276" t="s">
        <v>186</v>
      </c>
      <c r="BS276" s="3">
        <v>45153</v>
      </c>
      <c r="BT276" s="4">
        <v>0.42152777777777778</v>
      </c>
      <c r="BU276" t="s">
        <v>732</v>
      </c>
      <c r="BV276" t="s">
        <v>86</v>
      </c>
      <c r="BY276">
        <v>22555.29</v>
      </c>
      <c r="BZ276" t="s">
        <v>97</v>
      </c>
      <c r="CA276" t="s">
        <v>662</v>
      </c>
      <c r="CC276" t="s">
        <v>76</v>
      </c>
      <c r="CD276">
        <v>4092</v>
      </c>
      <c r="CE276" t="s">
        <v>89</v>
      </c>
      <c r="CF276" s="3">
        <v>45154</v>
      </c>
      <c r="CI276">
        <v>1</v>
      </c>
      <c r="CJ276">
        <v>1</v>
      </c>
      <c r="CK276">
        <v>31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"009943624129"</f>
        <v>009943624129</v>
      </c>
      <c r="F277" s="3">
        <v>45152</v>
      </c>
      <c r="G277">
        <v>202405</v>
      </c>
      <c r="H277" t="s">
        <v>79</v>
      </c>
      <c r="I277" t="s">
        <v>80</v>
      </c>
      <c r="J277" t="s">
        <v>99</v>
      </c>
      <c r="K277" t="s">
        <v>78</v>
      </c>
      <c r="L277" t="s">
        <v>195</v>
      </c>
      <c r="M277" t="s">
        <v>196</v>
      </c>
      <c r="N277" t="s">
        <v>733</v>
      </c>
      <c r="O277" t="s">
        <v>103</v>
      </c>
      <c r="P277" t="str">
        <f t="shared" si="9"/>
        <v xml:space="preserve">N A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52.56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2.2999999999999998</v>
      </c>
      <c r="BJ277">
        <v>4.5999999999999996</v>
      </c>
      <c r="BK277">
        <v>5</v>
      </c>
      <c r="BL277">
        <v>154.61000000000001</v>
      </c>
      <c r="BM277">
        <v>23.19</v>
      </c>
      <c r="BN277">
        <v>177.8</v>
      </c>
      <c r="BO277">
        <v>177.8</v>
      </c>
      <c r="BQ277" t="s">
        <v>734</v>
      </c>
      <c r="BR277" t="s">
        <v>186</v>
      </c>
      <c r="BS277" s="3">
        <v>45153</v>
      </c>
      <c r="BT277" s="4">
        <v>0.32291666666666669</v>
      </c>
      <c r="BU277" t="s">
        <v>735</v>
      </c>
      <c r="BV277" t="s">
        <v>86</v>
      </c>
      <c r="BY277">
        <v>23183.040000000001</v>
      </c>
      <c r="BZ277" t="s">
        <v>97</v>
      </c>
      <c r="CA277" t="s">
        <v>551</v>
      </c>
      <c r="CC277" t="s">
        <v>196</v>
      </c>
      <c r="CD277">
        <v>4319</v>
      </c>
      <c r="CE277" t="s">
        <v>89</v>
      </c>
      <c r="CF277" s="3">
        <v>45155</v>
      </c>
      <c r="CI277">
        <v>1</v>
      </c>
      <c r="CJ277">
        <v>1</v>
      </c>
      <c r="CK277">
        <v>31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"009943624134"</f>
        <v>009943624134</v>
      </c>
      <c r="F278" s="3">
        <v>45152</v>
      </c>
      <c r="G278">
        <v>202405</v>
      </c>
      <c r="H278" t="s">
        <v>79</v>
      </c>
      <c r="I278" t="s">
        <v>80</v>
      </c>
      <c r="J278" t="s">
        <v>99</v>
      </c>
      <c r="K278" t="s">
        <v>78</v>
      </c>
      <c r="L278" t="s">
        <v>736</v>
      </c>
      <c r="M278" t="s">
        <v>737</v>
      </c>
      <c r="N278" t="s">
        <v>738</v>
      </c>
      <c r="O278" t="s">
        <v>103</v>
      </c>
      <c r="P278" t="str">
        <f t="shared" si="9"/>
        <v xml:space="preserve">N A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43.45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0.7</v>
      </c>
      <c r="BJ278">
        <v>2.1</v>
      </c>
      <c r="BK278">
        <v>3</v>
      </c>
      <c r="BL278">
        <v>127.81</v>
      </c>
      <c r="BM278">
        <v>19.170000000000002</v>
      </c>
      <c r="BN278">
        <v>146.97999999999999</v>
      </c>
      <c r="BO278">
        <v>146.97999999999999</v>
      </c>
      <c r="BQ278" t="s">
        <v>104</v>
      </c>
      <c r="BR278" t="s">
        <v>186</v>
      </c>
      <c r="BS278" s="3">
        <v>45153</v>
      </c>
      <c r="BT278" s="4">
        <v>0.54166666666666663</v>
      </c>
      <c r="BU278" t="s">
        <v>739</v>
      </c>
      <c r="BV278" t="s">
        <v>86</v>
      </c>
      <c r="BY278">
        <v>10395.84</v>
      </c>
      <c r="BZ278" t="s">
        <v>97</v>
      </c>
      <c r="CA278" t="s">
        <v>740</v>
      </c>
      <c r="CC278" t="s">
        <v>737</v>
      </c>
      <c r="CD278">
        <v>348</v>
      </c>
      <c r="CE278" t="s">
        <v>89</v>
      </c>
      <c r="CF278" s="3">
        <v>45153</v>
      </c>
      <c r="CI278">
        <v>1</v>
      </c>
      <c r="CJ278">
        <v>1</v>
      </c>
      <c r="CK278">
        <v>33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"009942997801"</f>
        <v>009942997801</v>
      </c>
      <c r="F279" s="3">
        <v>45152</v>
      </c>
      <c r="G279">
        <v>202405</v>
      </c>
      <c r="H279" t="s">
        <v>92</v>
      </c>
      <c r="I279" t="s">
        <v>93</v>
      </c>
      <c r="J279" t="s">
        <v>240</v>
      </c>
      <c r="K279" t="s">
        <v>78</v>
      </c>
      <c r="L279" t="s">
        <v>279</v>
      </c>
      <c r="M279" t="s">
        <v>280</v>
      </c>
      <c r="N279" t="s">
        <v>281</v>
      </c>
      <c r="O279" t="s">
        <v>94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5.25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47.89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2</v>
      </c>
      <c r="BJ279">
        <v>1.2</v>
      </c>
      <c r="BK279">
        <v>2</v>
      </c>
      <c r="BL279">
        <v>146.13</v>
      </c>
      <c r="BM279">
        <v>21.92</v>
      </c>
      <c r="BN279">
        <v>168.05</v>
      </c>
      <c r="BO279">
        <v>168.05</v>
      </c>
      <c r="BQ279" t="s">
        <v>283</v>
      </c>
      <c r="BR279" t="s">
        <v>243</v>
      </c>
      <c r="BS279" s="3">
        <v>45153</v>
      </c>
      <c r="BT279" s="4">
        <v>0.65277777777777779</v>
      </c>
      <c r="BU279" t="s">
        <v>741</v>
      </c>
      <c r="BV279" t="s">
        <v>86</v>
      </c>
      <c r="BY279">
        <v>6000</v>
      </c>
      <c r="BZ279" t="s">
        <v>97</v>
      </c>
      <c r="CC279" t="s">
        <v>280</v>
      </c>
      <c r="CD279">
        <v>4275</v>
      </c>
      <c r="CE279" t="s">
        <v>89</v>
      </c>
      <c r="CF279" s="3">
        <v>45155</v>
      </c>
      <c r="CI279">
        <v>2</v>
      </c>
      <c r="CJ279">
        <v>1</v>
      </c>
      <c r="CK279">
        <v>44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"009942997799"</f>
        <v>009942997799</v>
      </c>
      <c r="F280" s="3">
        <v>45152</v>
      </c>
      <c r="G280">
        <v>202405</v>
      </c>
      <c r="H280" t="s">
        <v>92</v>
      </c>
      <c r="I280" t="s">
        <v>93</v>
      </c>
      <c r="J280" t="s">
        <v>240</v>
      </c>
      <c r="K280" t="s">
        <v>78</v>
      </c>
      <c r="L280" t="s">
        <v>742</v>
      </c>
      <c r="M280" t="s">
        <v>743</v>
      </c>
      <c r="N280" t="s">
        <v>744</v>
      </c>
      <c r="O280" t="s">
        <v>94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5.25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61.16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185.16</v>
      </c>
      <c r="BM280">
        <v>27.77</v>
      </c>
      <c r="BN280">
        <v>212.93</v>
      </c>
      <c r="BO280">
        <v>212.93</v>
      </c>
      <c r="BQ280" t="s">
        <v>745</v>
      </c>
      <c r="BR280" t="s">
        <v>243</v>
      </c>
      <c r="BS280" s="3">
        <v>45154</v>
      </c>
      <c r="BT280" s="4">
        <v>0.44444444444444442</v>
      </c>
      <c r="BU280" t="s">
        <v>746</v>
      </c>
      <c r="BV280" t="s">
        <v>86</v>
      </c>
      <c r="BY280">
        <v>1200</v>
      </c>
      <c r="BZ280" t="s">
        <v>369</v>
      </c>
      <c r="CA280" t="s">
        <v>747</v>
      </c>
      <c r="CC280" t="s">
        <v>743</v>
      </c>
      <c r="CD280">
        <v>3236</v>
      </c>
      <c r="CE280" t="s">
        <v>89</v>
      </c>
      <c r="CF280" s="3">
        <v>45155</v>
      </c>
      <c r="CI280">
        <v>5</v>
      </c>
      <c r="CJ280">
        <v>2</v>
      </c>
      <c r="CK280">
        <v>43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"009942997798"</f>
        <v>009942997798</v>
      </c>
      <c r="F281" s="3">
        <v>45152</v>
      </c>
      <c r="G281">
        <v>202405</v>
      </c>
      <c r="H281" t="s">
        <v>92</v>
      </c>
      <c r="I281" t="s">
        <v>93</v>
      </c>
      <c r="J281" t="s">
        <v>240</v>
      </c>
      <c r="K281" t="s">
        <v>78</v>
      </c>
      <c r="L281" t="s">
        <v>748</v>
      </c>
      <c r="M281" t="s">
        <v>749</v>
      </c>
      <c r="N281" t="s">
        <v>750</v>
      </c>
      <c r="O281" t="s">
        <v>94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5.25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61.16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0.2</v>
      </c>
      <c r="BK281">
        <v>1</v>
      </c>
      <c r="BL281">
        <v>185.16</v>
      </c>
      <c r="BM281">
        <v>27.77</v>
      </c>
      <c r="BN281">
        <v>212.93</v>
      </c>
      <c r="BO281">
        <v>212.93</v>
      </c>
      <c r="BQ281" t="s">
        <v>751</v>
      </c>
      <c r="BR281" t="s">
        <v>243</v>
      </c>
      <c r="BS281" s="3">
        <v>45156</v>
      </c>
      <c r="BT281" s="4">
        <v>0.58819444444444446</v>
      </c>
      <c r="BU281" t="s">
        <v>752</v>
      </c>
      <c r="BV281" t="s">
        <v>86</v>
      </c>
      <c r="BY281">
        <v>1200</v>
      </c>
      <c r="BZ281" t="s">
        <v>369</v>
      </c>
      <c r="CC281" t="s">
        <v>749</v>
      </c>
      <c r="CD281">
        <v>6985</v>
      </c>
      <c r="CE281" t="s">
        <v>89</v>
      </c>
      <c r="CF281" s="3">
        <v>45161</v>
      </c>
      <c r="CI281">
        <v>4</v>
      </c>
      <c r="CJ281">
        <v>4</v>
      </c>
      <c r="CK281">
        <v>43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"009942997800"</f>
        <v>009942997800</v>
      </c>
      <c r="F282" s="3">
        <v>45152</v>
      </c>
      <c r="G282">
        <v>202405</v>
      </c>
      <c r="H282" t="s">
        <v>92</v>
      </c>
      <c r="I282" t="s">
        <v>93</v>
      </c>
      <c r="J282" t="s">
        <v>240</v>
      </c>
      <c r="K282" t="s">
        <v>78</v>
      </c>
      <c r="L282" t="s">
        <v>79</v>
      </c>
      <c r="M282" t="s">
        <v>80</v>
      </c>
      <c r="N282" t="s">
        <v>77</v>
      </c>
      <c r="O282" t="s">
        <v>82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22.42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0.2</v>
      </c>
      <c r="BK282">
        <v>1</v>
      </c>
      <c r="BL282">
        <v>65.959999999999994</v>
      </c>
      <c r="BM282">
        <v>9.89</v>
      </c>
      <c r="BN282">
        <v>75.849999999999994</v>
      </c>
      <c r="BO282">
        <v>75.849999999999994</v>
      </c>
      <c r="BQ282" t="s">
        <v>186</v>
      </c>
      <c r="BR282" t="s">
        <v>243</v>
      </c>
      <c r="BS282" s="3">
        <v>45153</v>
      </c>
      <c r="BT282" s="4">
        <v>0.28472222222222221</v>
      </c>
      <c r="BU282" t="s">
        <v>85</v>
      </c>
      <c r="BV282" t="s">
        <v>86</v>
      </c>
      <c r="BY282">
        <v>1200</v>
      </c>
      <c r="BZ282" t="s">
        <v>87</v>
      </c>
      <c r="CA282" t="s">
        <v>88</v>
      </c>
      <c r="CC282" t="s">
        <v>80</v>
      </c>
      <c r="CD282">
        <v>2190</v>
      </c>
      <c r="CE282" t="s">
        <v>89</v>
      </c>
      <c r="CF282" s="3">
        <v>45153</v>
      </c>
      <c r="CI282">
        <v>1</v>
      </c>
      <c r="CJ282">
        <v>1</v>
      </c>
      <c r="CK282">
        <v>21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"009943624135"</f>
        <v>009943624135</v>
      </c>
      <c r="F283" s="3">
        <v>45152</v>
      </c>
      <c r="G283">
        <v>202405</v>
      </c>
      <c r="H283" t="s">
        <v>79</v>
      </c>
      <c r="I283" t="s">
        <v>80</v>
      </c>
      <c r="J283" t="s">
        <v>99</v>
      </c>
      <c r="K283" t="s">
        <v>78</v>
      </c>
      <c r="L283" t="s">
        <v>79</v>
      </c>
      <c r="M283" t="s">
        <v>80</v>
      </c>
      <c r="N283" t="s">
        <v>753</v>
      </c>
      <c r="O283" t="s">
        <v>103</v>
      </c>
      <c r="P283" t="str">
        <f>"N A                           "</f>
        <v xml:space="preserve">N A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17.52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2.9</v>
      </c>
      <c r="BJ283">
        <v>2</v>
      </c>
      <c r="BK283">
        <v>3</v>
      </c>
      <c r="BL283">
        <v>51.54</v>
      </c>
      <c r="BM283">
        <v>7.73</v>
      </c>
      <c r="BN283">
        <v>59.27</v>
      </c>
      <c r="BO283">
        <v>59.27</v>
      </c>
      <c r="BQ283" t="s">
        <v>754</v>
      </c>
      <c r="BR283" t="s">
        <v>186</v>
      </c>
      <c r="BS283" s="3">
        <v>45153</v>
      </c>
      <c r="BT283" s="4">
        <v>0.34652777777777777</v>
      </c>
      <c r="BU283" t="s">
        <v>755</v>
      </c>
      <c r="BV283" t="s">
        <v>86</v>
      </c>
      <c r="BY283">
        <v>10075</v>
      </c>
      <c r="BZ283" t="s">
        <v>97</v>
      </c>
      <c r="CA283" t="s">
        <v>756</v>
      </c>
      <c r="CC283" t="s">
        <v>80</v>
      </c>
      <c r="CD283">
        <v>2193</v>
      </c>
      <c r="CE283" t="s">
        <v>89</v>
      </c>
      <c r="CF283" s="3">
        <v>45153</v>
      </c>
      <c r="CI283">
        <v>1</v>
      </c>
      <c r="CJ283">
        <v>1</v>
      </c>
      <c r="CK283">
        <v>32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"009943624133"</f>
        <v>009943624133</v>
      </c>
      <c r="F284" s="3">
        <v>45152</v>
      </c>
      <c r="G284">
        <v>202405</v>
      </c>
      <c r="H284" t="s">
        <v>79</v>
      </c>
      <c r="I284" t="s">
        <v>80</v>
      </c>
      <c r="J284" t="s">
        <v>99</v>
      </c>
      <c r="K284" t="s">
        <v>78</v>
      </c>
      <c r="L284" t="s">
        <v>757</v>
      </c>
      <c r="M284" t="s">
        <v>758</v>
      </c>
      <c r="N284" t="s">
        <v>759</v>
      </c>
      <c r="O284" t="s">
        <v>103</v>
      </c>
      <c r="P284" t="str">
        <f>"N A                           "</f>
        <v xml:space="preserve">N A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52.56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2.7</v>
      </c>
      <c r="BJ284">
        <v>4.5</v>
      </c>
      <c r="BK284">
        <v>5</v>
      </c>
      <c r="BL284">
        <v>154.61000000000001</v>
      </c>
      <c r="BM284">
        <v>23.19</v>
      </c>
      <c r="BN284">
        <v>177.8</v>
      </c>
      <c r="BO284">
        <v>177.8</v>
      </c>
      <c r="BQ284" t="s">
        <v>760</v>
      </c>
      <c r="BR284" t="s">
        <v>186</v>
      </c>
      <c r="BS284" s="3">
        <v>45153</v>
      </c>
      <c r="BT284" s="4">
        <v>0.51666666666666672</v>
      </c>
      <c r="BU284" t="s">
        <v>761</v>
      </c>
      <c r="BV284" t="s">
        <v>86</v>
      </c>
      <c r="BY284">
        <v>22551.48</v>
      </c>
      <c r="BZ284" t="s">
        <v>97</v>
      </c>
      <c r="CA284" t="s">
        <v>762</v>
      </c>
      <c r="CC284" t="s">
        <v>758</v>
      </c>
      <c r="CD284">
        <v>5241</v>
      </c>
      <c r="CE284" t="s">
        <v>89</v>
      </c>
      <c r="CF284" s="3">
        <v>45153</v>
      </c>
      <c r="CI284">
        <v>1</v>
      </c>
      <c r="CJ284">
        <v>1</v>
      </c>
      <c r="CK284">
        <v>31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"009943624128"</f>
        <v>009943624128</v>
      </c>
      <c r="F285" s="3">
        <v>45152</v>
      </c>
      <c r="G285">
        <v>202405</v>
      </c>
      <c r="H285" t="s">
        <v>79</v>
      </c>
      <c r="I285" t="s">
        <v>80</v>
      </c>
      <c r="J285" t="s">
        <v>99</v>
      </c>
      <c r="K285" t="s">
        <v>78</v>
      </c>
      <c r="L285" t="s">
        <v>79</v>
      </c>
      <c r="M285" t="s">
        <v>80</v>
      </c>
      <c r="N285" t="s">
        <v>763</v>
      </c>
      <c r="O285" t="s">
        <v>103</v>
      </c>
      <c r="P285" t="str">
        <f>"N A                           "</f>
        <v xml:space="preserve">N A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17.52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1.7</v>
      </c>
      <c r="BJ285">
        <v>2.2000000000000002</v>
      </c>
      <c r="BK285">
        <v>3</v>
      </c>
      <c r="BL285">
        <v>51.54</v>
      </c>
      <c r="BM285">
        <v>7.73</v>
      </c>
      <c r="BN285">
        <v>59.27</v>
      </c>
      <c r="BO285">
        <v>59.27</v>
      </c>
      <c r="BQ285" t="s">
        <v>764</v>
      </c>
      <c r="BR285" t="s">
        <v>186</v>
      </c>
      <c r="BS285" s="3">
        <v>45153</v>
      </c>
      <c r="BT285" s="4">
        <v>0.59583333333333333</v>
      </c>
      <c r="BU285" t="s">
        <v>765</v>
      </c>
      <c r="BV285" t="s">
        <v>86</v>
      </c>
      <c r="BY285">
        <v>10861.29</v>
      </c>
      <c r="BZ285" t="s">
        <v>97</v>
      </c>
      <c r="CA285" t="s">
        <v>766</v>
      </c>
      <c r="CC285" t="s">
        <v>80</v>
      </c>
      <c r="CD285">
        <v>2000</v>
      </c>
      <c r="CE285" t="s">
        <v>89</v>
      </c>
      <c r="CF285" s="3">
        <v>45153</v>
      </c>
      <c r="CI285">
        <v>1</v>
      </c>
      <c r="CJ285">
        <v>1</v>
      </c>
      <c r="CK285">
        <v>32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"009943624132"</f>
        <v>009943624132</v>
      </c>
      <c r="F286" s="3">
        <v>45152</v>
      </c>
      <c r="G286">
        <v>202405</v>
      </c>
      <c r="H286" t="s">
        <v>79</v>
      </c>
      <c r="I286" t="s">
        <v>80</v>
      </c>
      <c r="J286" t="s">
        <v>99</v>
      </c>
      <c r="K286" t="s">
        <v>78</v>
      </c>
      <c r="L286" t="s">
        <v>100</v>
      </c>
      <c r="M286" t="s">
        <v>101</v>
      </c>
      <c r="N286" t="s">
        <v>767</v>
      </c>
      <c r="O286" t="s">
        <v>103</v>
      </c>
      <c r="P286" t="str">
        <f>"N A                           "</f>
        <v xml:space="preserve">N A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42.04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</v>
      </c>
      <c r="BK286">
        <v>2</v>
      </c>
      <c r="BL286">
        <v>123.68</v>
      </c>
      <c r="BM286">
        <v>18.55</v>
      </c>
      <c r="BN286">
        <v>142.22999999999999</v>
      </c>
      <c r="BO286">
        <v>142.22999999999999</v>
      </c>
      <c r="BQ286" t="s">
        <v>104</v>
      </c>
      <c r="BR286" t="s">
        <v>186</v>
      </c>
      <c r="BS286" s="3">
        <v>45153</v>
      </c>
      <c r="BT286" s="4">
        <v>0.46249999999999997</v>
      </c>
      <c r="BU286" t="s">
        <v>601</v>
      </c>
      <c r="BV286" t="s">
        <v>86</v>
      </c>
      <c r="BY286">
        <v>9850.5</v>
      </c>
      <c r="BZ286" t="s">
        <v>97</v>
      </c>
      <c r="CA286" t="s">
        <v>655</v>
      </c>
      <c r="CC286" t="s">
        <v>101</v>
      </c>
      <c r="CD286">
        <v>7560</v>
      </c>
      <c r="CE286" t="s">
        <v>89</v>
      </c>
      <c r="CF286" s="3">
        <v>45154</v>
      </c>
      <c r="CI286">
        <v>1</v>
      </c>
      <c r="CJ286">
        <v>1</v>
      </c>
      <c r="CK286">
        <v>31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"009943624124"</f>
        <v>009943624124</v>
      </c>
      <c r="F287" s="3">
        <v>45152</v>
      </c>
      <c r="G287">
        <v>202405</v>
      </c>
      <c r="H287" t="s">
        <v>79</v>
      </c>
      <c r="I287" t="s">
        <v>80</v>
      </c>
      <c r="J287" t="s">
        <v>99</v>
      </c>
      <c r="K287" t="s">
        <v>78</v>
      </c>
      <c r="L287" t="s">
        <v>138</v>
      </c>
      <c r="M287" t="s">
        <v>139</v>
      </c>
      <c r="N287" t="s">
        <v>768</v>
      </c>
      <c r="O287" t="s">
        <v>103</v>
      </c>
      <c r="P287" t="str">
        <f>"N A                           "</f>
        <v xml:space="preserve">N A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17.52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4.3</v>
      </c>
      <c r="BK287">
        <v>5</v>
      </c>
      <c r="BL287">
        <v>51.54</v>
      </c>
      <c r="BM287">
        <v>7.73</v>
      </c>
      <c r="BN287">
        <v>59.27</v>
      </c>
      <c r="BO287">
        <v>59.27</v>
      </c>
      <c r="BQ287" t="s">
        <v>104</v>
      </c>
      <c r="BR287" t="s">
        <v>186</v>
      </c>
      <c r="BS287" s="3">
        <v>45153</v>
      </c>
      <c r="BT287" s="4">
        <v>0.45833333333333331</v>
      </c>
      <c r="BU287" t="s">
        <v>769</v>
      </c>
      <c r="BV287" t="s">
        <v>86</v>
      </c>
      <c r="BY287">
        <v>21649.95</v>
      </c>
      <c r="BZ287" t="s">
        <v>97</v>
      </c>
      <c r="CC287" t="s">
        <v>139</v>
      </c>
      <c r="CD287">
        <v>1465</v>
      </c>
      <c r="CE287" t="s">
        <v>89</v>
      </c>
      <c r="CF287" s="3">
        <v>45153</v>
      </c>
      <c r="CI287">
        <v>1</v>
      </c>
      <c r="CJ287">
        <v>1</v>
      </c>
      <c r="CK287">
        <v>32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"009941520378"</f>
        <v>009941520378</v>
      </c>
      <c r="F288" s="3">
        <v>45152</v>
      </c>
      <c r="G288">
        <v>202405</v>
      </c>
      <c r="H288" t="s">
        <v>75</v>
      </c>
      <c r="I288" t="s">
        <v>76</v>
      </c>
      <c r="J288" t="s">
        <v>77</v>
      </c>
      <c r="K288" t="s">
        <v>78</v>
      </c>
      <c r="L288" t="s">
        <v>79</v>
      </c>
      <c r="M288" t="s">
        <v>80</v>
      </c>
      <c r="N288" t="s">
        <v>77</v>
      </c>
      <c r="O288" t="s">
        <v>82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22.42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65.959999999999994</v>
      </c>
      <c r="BM288">
        <v>9.89</v>
      </c>
      <c r="BN288">
        <v>75.849999999999994</v>
      </c>
      <c r="BO288">
        <v>75.849999999999994</v>
      </c>
      <c r="BQ288" t="s">
        <v>770</v>
      </c>
      <c r="BR288" t="s">
        <v>165</v>
      </c>
      <c r="BS288" s="3">
        <v>45153</v>
      </c>
      <c r="BT288" s="4">
        <v>0.28472222222222221</v>
      </c>
      <c r="BU288" t="s">
        <v>85</v>
      </c>
      <c r="BV288" t="s">
        <v>86</v>
      </c>
      <c r="BY288">
        <v>1200</v>
      </c>
      <c r="BZ288" t="s">
        <v>87</v>
      </c>
      <c r="CA288" t="s">
        <v>88</v>
      </c>
      <c r="CC288" t="s">
        <v>80</v>
      </c>
      <c r="CD288">
        <v>2013</v>
      </c>
      <c r="CE288" t="s">
        <v>89</v>
      </c>
      <c r="CF288" s="3">
        <v>45153</v>
      </c>
      <c r="CI288">
        <v>1</v>
      </c>
      <c r="CJ288">
        <v>1</v>
      </c>
      <c r="CK288">
        <v>21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"009943711112"</f>
        <v>009943711112</v>
      </c>
      <c r="F289" s="3">
        <v>45153</v>
      </c>
      <c r="G289">
        <v>202405</v>
      </c>
      <c r="H289" t="s">
        <v>79</v>
      </c>
      <c r="I289" t="s">
        <v>80</v>
      </c>
      <c r="J289" t="s">
        <v>215</v>
      </c>
      <c r="K289" t="s">
        <v>78</v>
      </c>
      <c r="L289" t="s">
        <v>79</v>
      </c>
      <c r="M289" t="s">
        <v>80</v>
      </c>
      <c r="N289" t="s">
        <v>77</v>
      </c>
      <c r="O289" t="s">
        <v>94</v>
      </c>
      <c r="P289" t="str">
        <f>"N A                           "</f>
        <v xml:space="preserve">N A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5.25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33.46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12.8</v>
      </c>
      <c r="BK289">
        <v>13</v>
      </c>
      <c r="BL289">
        <v>103.68</v>
      </c>
      <c r="BM289">
        <v>15.55</v>
      </c>
      <c r="BN289">
        <v>119.23</v>
      </c>
      <c r="BO289">
        <v>119.23</v>
      </c>
      <c r="BQ289" t="s">
        <v>202</v>
      </c>
      <c r="BR289" t="s">
        <v>216</v>
      </c>
      <c r="BS289" s="3">
        <v>45154</v>
      </c>
      <c r="BT289" s="4">
        <v>0.29236111111111113</v>
      </c>
      <c r="BU289" t="s">
        <v>158</v>
      </c>
      <c r="BV289" t="s">
        <v>86</v>
      </c>
      <c r="BY289">
        <v>64000</v>
      </c>
      <c r="BZ289" t="s">
        <v>97</v>
      </c>
      <c r="CA289" t="s">
        <v>88</v>
      </c>
      <c r="CC289" t="s">
        <v>80</v>
      </c>
      <c r="CD289">
        <v>2013</v>
      </c>
      <c r="CE289" t="s">
        <v>89</v>
      </c>
      <c r="CF289" s="3">
        <v>45154</v>
      </c>
      <c r="CI289">
        <v>1</v>
      </c>
      <c r="CJ289">
        <v>1</v>
      </c>
      <c r="CK289">
        <v>42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"009942844522"</f>
        <v>009942844522</v>
      </c>
      <c r="F290" s="3">
        <v>45153</v>
      </c>
      <c r="G290">
        <v>202405</v>
      </c>
      <c r="H290" t="s">
        <v>229</v>
      </c>
      <c r="I290" t="s">
        <v>230</v>
      </c>
      <c r="J290" t="s">
        <v>215</v>
      </c>
      <c r="K290" t="s">
        <v>78</v>
      </c>
      <c r="L290" t="s">
        <v>79</v>
      </c>
      <c r="M290" t="s">
        <v>80</v>
      </c>
      <c r="N290" t="s">
        <v>77</v>
      </c>
      <c r="O290" t="s">
        <v>94</v>
      </c>
      <c r="P290" t="str">
        <f>"N A                           "</f>
        <v xml:space="preserve">N A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5.25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33.46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12.8</v>
      </c>
      <c r="BK290">
        <v>13</v>
      </c>
      <c r="BL290">
        <v>103.68</v>
      </c>
      <c r="BM290">
        <v>15.55</v>
      </c>
      <c r="BN290">
        <v>119.23</v>
      </c>
      <c r="BO290">
        <v>119.23</v>
      </c>
      <c r="BQ290" t="s">
        <v>104</v>
      </c>
      <c r="BR290" t="s">
        <v>104</v>
      </c>
      <c r="BS290" s="3">
        <v>45154</v>
      </c>
      <c r="BT290" s="4">
        <v>0.29236111111111113</v>
      </c>
      <c r="BU290" t="s">
        <v>158</v>
      </c>
      <c r="BV290" t="s">
        <v>86</v>
      </c>
      <c r="BY290">
        <v>64000</v>
      </c>
      <c r="BZ290" t="s">
        <v>97</v>
      </c>
      <c r="CA290" t="s">
        <v>88</v>
      </c>
      <c r="CC290" t="s">
        <v>80</v>
      </c>
      <c r="CD290">
        <v>2013</v>
      </c>
      <c r="CE290" t="s">
        <v>89</v>
      </c>
      <c r="CF290" s="3">
        <v>45154</v>
      </c>
      <c r="CI290">
        <v>1</v>
      </c>
      <c r="CJ290">
        <v>1</v>
      </c>
      <c r="CK290">
        <v>42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"009943056437"</f>
        <v>009943056437</v>
      </c>
      <c r="F291" s="3">
        <v>45153</v>
      </c>
      <c r="G291">
        <v>202405</v>
      </c>
      <c r="H291" t="s">
        <v>138</v>
      </c>
      <c r="I291" t="s">
        <v>139</v>
      </c>
      <c r="J291" t="s">
        <v>220</v>
      </c>
      <c r="K291" t="s">
        <v>78</v>
      </c>
      <c r="L291" t="s">
        <v>79</v>
      </c>
      <c r="M291" t="s">
        <v>80</v>
      </c>
      <c r="N291" t="s">
        <v>77</v>
      </c>
      <c r="O291" t="s">
        <v>82</v>
      </c>
      <c r="P291" t="str">
        <f>"..                            "</f>
        <v xml:space="preserve">..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17.52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51.53</v>
      </c>
      <c r="BM291">
        <v>7.73</v>
      </c>
      <c r="BN291">
        <v>59.26</v>
      </c>
      <c r="BO291">
        <v>59.26</v>
      </c>
      <c r="BQ291" t="s">
        <v>104</v>
      </c>
      <c r="BR291" t="s">
        <v>157</v>
      </c>
      <c r="BS291" s="3">
        <v>45154</v>
      </c>
      <c r="BT291" s="4">
        <v>0.29236111111111113</v>
      </c>
      <c r="BU291" t="s">
        <v>158</v>
      </c>
      <c r="BV291" t="s">
        <v>86</v>
      </c>
      <c r="BY291">
        <v>1200</v>
      </c>
      <c r="BZ291" t="s">
        <v>87</v>
      </c>
      <c r="CA291" t="s">
        <v>88</v>
      </c>
      <c r="CC291" t="s">
        <v>80</v>
      </c>
      <c r="CD291">
        <v>2013</v>
      </c>
      <c r="CE291" t="s">
        <v>89</v>
      </c>
      <c r="CF291" s="3">
        <v>45154</v>
      </c>
      <c r="CI291">
        <v>1</v>
      </c>
      <c r="CJ291">
        <v>1</v>
      </c>
      <c r="CK291">
        <v>22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"009943624127"</f>
        <v>009943624127</v>
      </c>
      <c r="F292" s="3">
        <v>45153</v>
      </c>
      <c r="G292">
        <v>202405</v>
      </c>
      <c r="H292" t="s">
        <v>79</v>
      </c>
      <c r="I292" t="s">
        <v>80</v>
      </c>
      <c r="J292" t="s">
        <v>99</v>
      </c>
      <c r="K292" t="s">
        <v>78</v>
      </c>
      <c r="L292" t="s">
        <v>100</v>
      </c>
      <c r="M292" t="s">
        <v>101</v>
      </c>
      <c r="N292" t="s">
        <v>771</v>
      </c>
      <c r="O292" t="s">
        <v>103</v>
      </c>
      <c r="P292" t="str">
        <f>"N A                           "</f>
        <v xml:space="preserve">N A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94.6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3.9</v>
      </c>
      <c r="BJ292">
        <v>8.6999999999999993</v>
      </c>
      <c r="BK292">
        <v>9</v>
      </c>
      <c r="BL292">
        <v>278.29000000000002</v>
      </c>
      <c r="BM292">
        <v>41.74</v>
      </c>
      <c r="BN292">
        <v>320.02999999999997</v>
      </c>
      <c r="BO292">
        <v>320.02999999999997</v>
      </c>
      <c r="BQ292" t="s">
        <v>104</v>
      </c>
      <c r="BR292" t="s">
        <v>186</v>
      </c>
      <c r="BS292" s="3">
        <v>45154</v>
      </c>
      <c r="BT292" s="4">
        <v>0.63888888888888895</v>
      </c>
      <c r="BU292" t="s">
        <v>772</v>
      </c>
      <c r="BV292" t="s">
        <v>86</v>
      </c>
      <c r="BY292">
        <v>43569.54</v>
      </c>
      <c r="BZ292" t="s">
        <v>97</v>
      </c>
      <c r="CA292" t="s">
        <v>773</v>
      </c>
      <c r="CC292" t="s">
        <v>101</v>
      </c>
      <c r="CD292">
        <v>7441</v>
      </c>
      <c r="CE292" t="s">
        <v>89</v>
      </c>
      <c r="CF292" s="3">
        <v>45155</v>
      </c>
      <c r="CI292">
        <v>1</v>
      </c>
      <c r="CJ292">
        <v>1</v>
      </c>
      <c r="CK292">
        <v>31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"009942877300"</f>
        <v>009942877300</v>
      </c>
      <c r="F293" s="3">
        <v>45153</v>
      </c>
      <c r="G293">
        <v>202405</v>
      </c>
      <c r="H293" t="s">
        <v>153</v>
      </c>
      <c r="I293" t="s">
        <v>154</v>
      </c>
      <c r="J293" t="s">
        <v>622</v>
      </c>
      <c r="K293" t="s">
        <v>78</v>
      </c>
      <c r="L293" t="s">
        <v>79</v>
      </c>
      <c r="M293" t="s">
        <v>80</v>
      </c>
      <c r="N293" t="s">
        <v>77</v>
      </c>
      <c r="O293" t="s">
        <v>94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5.25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43.36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2</v>
      </c>
      <c r="BJ293">
        <v>1.3</v>
      </c>
      <c r="BK293">
        <v>2</v>
      </c>
      <c r="BL293">
        <v>132.81</v>
      </c>
      <c r="BM293">
        <v>19.920000000000002</v>
      </c>
      <c r="BN293">
        <v>152.72999999999999</v>
      </c>
      <c r="BO293">
        <v>152.72999999999999</v>
      </c>
      <c r="BQ293" t="s">
        <v>202</v>
      </c>
      <c r="BR293" t="s">
        <v>774</v>
      </c>
      <c r="BS293" s="3">
        <v>45154</v>
      </c>
      <c r="BT293" s="4">
        <v>0.29236111111111113</v>
      </c>
      <c r="BU293" t="s">
        <v>158</v>
      </c>
      <c r="BV293" t="s">
        <v>86</v>
      </c>
      <c r="BY293">
        <v>6696</v>
      </c>
      <c r="BZ293" t="s">
        <v>97</v>
      </c>
      <c r="CA293" t="s">
        <v>88</v>
      </c>
      <c r="CC293" t="s">
        <v>80</v>
      </c>
      <c r="CD293">
        <v>2000</v>
      </c>
      <c r="CE293" t="s">
        <v>89</v>
      </c>
      <c r="CF293" s="3">
        <v>45154</v>
      </c>
      <c r="CI293">
        <v>1</v>
      </c>
      <c r="CJ293">
        <v>1</v>
      </c>
      <c r="CK293">
        <v>41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"009943481908"</f>
        <v>009943481908</v>
      </c>
      <c r="F294" s="3">
        <v>45153</v>
      </c>
      <c r="G294">
        <v>202405</v>
      </c>
      <c r="H294" t="s">
        <v>75</v>
      </c>
      <c r="I294" t="s">
        <v>76</v>
      </c>
      <c r="J294" t="s">
        <v>77</v>
      </c>
      <c r="K294" t="s">
        <v>78</v>
      </c>
      <c r="L294" t="s">
        <v>100</v>
      </c>
      <c r="M294" t="s">
        <v>101</v>
      </c>
      <c r="N294" t="s">
        <v>775</v>
      </c>
      <c r="O294" t="s">
        <v>94</v>
      </c>
      <c r="P294" t="str">
        <f>"PATSY                         "</f>
        <v xml:space="preserve">PATSY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5.25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43.36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</v>
      </c>
      <c r="BJ294">
        <v>5.5</v>
      </c>
      <c r="BK294">
        <v>6</v>
      </c>
      <c r="BL294">
        <v>132.81</v>
      </c>
      <c r="BM294">
        <v>19.920000000000002</v>
      </c>
      <c r="BN294">
        <v>152.72999999999999</v>
      </c>
      <c r="BO294">
        <v>152.72999999999999</v>
      </c>
      <c r="BQ294" t="s">
        <v>776</v>
      </c>
      <c r="BR294" t="s">
        <v>165</v>
      </c>
      <c r="BS294" s="3">
        <v>45155</v>
      </c>
      <c r="BT294" s="4">
        <v>0.50277777777777777</v>
      </c>
      <c r="BU294" t="s">
        <v>777</v>
      </c>
      <c r="BV294" t="s">
        <v>86</v>
      </c>
      <c r="BY294">
        <v>27720</v>
      </c>
      <c r="BZ294" t="s">
        <v>97</v>
      </c>
      <c r="CA294" t="s">
        <v>778</v>
      </c>
      <c r="CC294" t="s">
        <v>101</v>
      </c>
      <c r="CD294">
        <v>8000</v>
      </c>
      <c r="CE294" t="s">
        <v>89</v>
      </c>
      <c r="CF294" s="3">
        <v>45156</v>
      </c>
      <c r="CI294">
        <v>3</v>
      </c>
      <c r="CJ294">
        <v>2</v>
      </c>
      <c r="CK294">
        <v>41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"009941520379"</f>
        <v>009941520379</v>
      </c>
      <c r="F295" s="3">
        <v>45153</v>
      </c>
      <c r="G295">
        <v>202405</v>
      </c>
      <c r="H295" t="s">
        <v>75</v>
      </c>
      <c r="I295" t="s">
        <v>76</v>
      </c>
      <c r="J295" t="s">
        <v>77</v>
      </c>
      <c r="K295" t="s">
        <v>78</v>
      </c>
      <c r="L295" t="s">
        <v>79</v>
      </c>
      <c r="M295" t="s">
        <v>80</v>
      </c>
      <c r="N295" t="s">
        <v>162</v>
      </c>
      <c r="O295" t="s">
        <v>94</v>
      </c>
      <c r="P295" t="str">
        <f>"PATSY                         "</f>
        <v xml:space="preserve">PATSY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5.25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43.36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2</v>
      </c>
      <c r="BI295">
        <v>4</v>
      </c>
      <c r="BJ295">
        <v>7.6</v>
      </c>
      <c r="BK295">
        <v>8</v>
      </c>
      <c r="BL295">
        <v>132.81</v>
      </c>
      <c r="BM295">
        <v>19.920000000000002</v>
      </c>
      <c r="BN295">
        <v>152.72999999999999</v>
      </c>
      <c r="BO295">
        <v>152.72999999999999</v>
      </c>
      <c r="BQ295" t="s">
        <v>779</v>
      </c>
      <c r="BR295" t="s">
        <v>165</v>
      </c>
      <c r="BS295" s="3">
        <v>45154</v>
      </c>
      <c r="BT295" s="4">
        <v>0.28750000000000003</v>
      </c>
      <c r="BU295" t="s">
        <v>158</v>
      </c>
      <c r="BV295" t="s">
        <v>86</v>
      </c>
      <c r="BY295">
        <v>37800</v>
      </c>
      <c r="BZ295" t="s">
        <v>97</v>
      </c>
      <c r="CA295" t="s">
        <v>88</v>
      </c>
      <c r="CC295" t="s">
        <v>80</v>
      </c>
      <c r="CD295">
        <v>2190</v>
      </c>
      <c r="CE295" t="s">
        <v>89</v>
      </c>
      <c r="CF295" s="3">
        <v>45154</v>
      </c>
      <c r="CI295">
        <v>1</v>
      </c>
      <c r="CJ295">
        <v>1</v>
      </c>
      <c r="CK295">
        <v>41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"009944027560"</f>
        <v>009944027560</v>
      </c>
      <c r="F296" s="3">
        <v>45153</v>
      </c>
      <c r="G296">
        <v>202405</v>
      </c>
      <c r="H296" t="s">
        <v>217</v>
      </c>
      <c r="I296" t="s">
        <v>218</v>
      </c>
      <c r="J296" t="s">
        <v>215</v>
      </c>
      <c r="K296" t="s">
        <v>78</v>
      </c>
      <c r="L296" t="s">
        <v>79</v>
      </c>
      <c r="M296" t="s">
        <v>80</v>
      </c>
      <c r="N296" t="s">
        <v>77</v>
      </c>
      <c r="O296" t="s">
        <v>94</v>
      </c>
      <c r="P296" t="str">
        <f>"N A                           "</f>
        <v xml:space="preserve">N A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5.25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33.46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103.68</v>
      </c>
      <c r="BM296">
        <v>15.55</v>
      </c>
      <c r="BN296">
        <v>119.23</v>
      </c>
      <c r="BO296">
        <v>119.23</v>
      </c>
      <c r="BQ296" t="s">
        <v>156</v>
      </c>
      <c r="BR296" t="s">
        <v>104</v>
      </c>
      <c r="BS296" s="3">
        <v>45154</v>
      </c>
      <c r="BT296" s="4">
        <v>0.29652777777777778</v>
      </c>
      <c r="BU296" t="s">
        <v>158</v>
      </c>
      <c r="BV296" t="s">
        <v>86</v>
      </c>
      <c r="BY296">
        <v>1200</v>
      </c>
      <c r="BZ296" t="s">
        <v>97</v>
      </c>
      <c r="CA296" t="s">
        <v>88</v>
      </c>
      <c r="CC296" t="s">
        <v>80</v>
      </c>
      <c r="CD296">
        <v>2013</v>
      </c>
      <c r="CE296" t="s">
        <v>89</v>
      </c>
      <c r="CF296" s="3">
        <v>45154</v>
      </c>
      <c r="CI296">
        <v>1</v>
      </c>
      <c r="CJ296">
        <v>1</v>
      </c>
      <c r="CK296">
        <v>42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"009943640633"</f>
        <v>009943640633</v>
      </c>
      <c r="F297" s="3">
        <v>45153</v>
      </c>
      <c r="G297">
        <v>202405</v>
      </c>
      <c r="H297" t="s">
        <v>75</v>
      </c>
      <c r="I297" t="s">
        <v>76</v>
      </c>
      <c r="J297" t="s">
        <v>161</v>
      </c>
      <c r="K297" t="s">
        <v>78</v>
      </c>
      <c r="L297" t="s">
        <v>79</v>
      </c>
      <c r="M297" t="s">
        <v>80</v>
      </c>
      <c r="N297" t="s">
        <v>77</v>
      </c>
      <c r="O297" t="s">
        <v>82</v>
      </c>
      <c r="P297" t="str">
        <f>"                              "</f>
        <v xml:space="preserve"> 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22.42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>
        <v>65.959999999999994</v>
      </c>
      <c r="BM297">
        <v>9.89</v>
      </c>
      <c r="BN297">
        <v>75.849999999999994</v>
      </c>
      <c r="BO297">
        <v>75.849999999999994</v>
      </c>
      <c r="BR297" t="s">
        <v>157</v>
      </c>
      <c r="BS297" s="3">
        <v>45154</v>
      </c>
      <c r="BT297" s="4">
        <v>0.29236111111111113</v>
      </c>
      <c r="BU297" t="s">
        <v>158</v>
      </c>
      <c r="BV297" t="s">
        <v>86</v>
      </c>
      <c r="BY297">
        <v>1200</v>
      </c>
      <c r="BZ297" t="s">
        <v>87</v>
      </c>
      <c r="CA297" t="s">
        <v>88</v>
      </c>
      <c r="CC297" t="s">
        <v>80</v>
      </c>
      <c r="CD297">
        <v>2190</v>
      </c>
      <c r="CE297" t="s">
        <v>89</v>
      </c>
      <c r="CF297" s="3">
        <v>45154</v>
      </c>
      <c r="CI297">
        <v>1</v>
      </c>
      <c r="CJ297">
        <v>1</v>
      </c>
      <c r="CK297">
        <v>21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"009943624119"</f>
        <v>009943624119</v>
      </c>
      <c r="F298" s="3">
        <v>45153</v>
      </c>
      <c r="G298">
        <v>202405</v>
      </c>
      <c r="H298" t="s">
        <v>79</v>
      </c>
      <c r="I298" t="s">
        <v>80</v>
      </c>
      <c r="J298" t="s">
        <v>99</v>
      </c>
      <c r="K298" t="s">
        <v>78</v>
      </c>
      <c r="L298" t="s">
        <v>75</v>
      </c>
      <c r="M298" t="s">
        <v>76</v>
      </c>
      <c r="N298" t="s">
        <v>780</v>
      </c>
      <c r="O298" t="s">
        <v>103</v>
      </c>
      <c r="P298" t="str">
        <f>"N A                           "</f>
        <v xml:space="preserve">N A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42.04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0.9</v>
      </c>
      <c r="BJ298">
        <v>1.8</v>
      </c>
      <c r="BK298">
        <v>2</v>
      </c>
      <c r="BL298">
        <v>123.68</v>
      </c>
      <c r="BM298">
        <v>18.55</v>
      </c>
      <c r="BN298">
        <v>142.22999999999999</v>
      </c>
      <c r="BO298">
        <v>142.22999999999999</v>
      </c>
      <c r="BP298">
        <v>9943624127</v>
      </c>
      <c r="BQ298" t="s">
        <v>781</v>
      </c>
      <c r="BR298" t="s">
        <v>186</v>
      </c>
      <c r="BS298" s="3">
        <v>45154</v>
      </c>
      <c r="BT298" s="4">
        <v>0.51458333333333328</v>
      </c>
      <c r="BU298" t="s">
        <v>782</v>
      </c>
      <c r="BV298" t="s">
        <v>86</v>
      </c>
      <c r="BY298">
        <v>8809.92</v>
      </c>
      <c r="BZ298" t="s">
        <v>97</v>
      </c>
      <c r="CA298" t="s">
        <v>783</v>
      </c>
      <c r="CC298" t="s">
        <v>76</v>
      </c>
      <c r="CD298">
        <v>4001</v>
      </c>
      <c r="CE298" t="s">
        <v>89</v>
      </c>
      <c r="CF298" s="3">
        <v>45155</v>
      </c>
      <c r="CI298">
        <v>1</v>
      </c>
      <c r="CJ298">
        <v>1</v>
      </c>
      <c r="CK298">
        <v>31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"009943640586"</f>
        <v>009943640586</v>
      </c>
      <c r="F299" s="3">
        <v>45153</v>
      </c>
      <c r="G299">
        <v>202405</v>
      </c>
      <c r="H299" t="s">
        <v>75</v>
      </c>
      <c r="I299" t="s">
        <v>76</v>
      </c>
      <c r="J299" t="s">
        <v>784</v>
      </c>
      <c r="K299" t="s">
        <v>78</v>
      </c>
      <c r="L299" t="s">
        <v>79</v>
      </c>
      <c r="M299" t="s">
        <v>80</v>
      </c>
      <c r="N299" t="s">
        <v>77</v>
      </c>
      <c r="O299" t="s">
        <v>94</v>
      </c>
      <c r="P299" t="str">
        <f>"                              "</f>
        <v xml:space="preserve"> 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5.25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43.36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132.81</v>
      </c>
      <c r="BM299">
        <v>19.920000000000002</v>
      </c>
      <c r="BN299">
        <v>152.72999999999999</v>
      </c>
      <c r="BO299">
        <v>152.72999999999999</v>
      </c>
      <c r="BR299" t="s">
        <v>785</v>
      </c>
      <c r="BS299" s="3">
        <v>45154</v>
      </c>
      <c r="BT299" s="4">
        <v>0.29236111111111113</v>
      </c>
      <c r="BU299" t="s">
        <v>158</v>
      </c>
      <c r="BV299" t="s">
        <v>86</v>
      </c>
      <c r="BY299">
        <v>1200</v>
      </c>
      <c r="BZ299" t="s">
        <v>97</v>
      </c>
      <c r="CA299" t="s">
        <v>88</v>
      </c>
      <c r="CC299" t="s">
        <v>80</v>
      </c>
      <c r="CD299">
        <v>2013</v>
      </c>
      <c r="CE299" t="s">
        <v>89</v>
      </c>
      <c r="CF299" s="3">
        <v>45154</v>
      </c>
      <c r="CI299">
        <v>1</v>
      </c>
      <c r="CJ299">
        <v>1</v>
      </c>
      <c r="CK299">
        <v>41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"009943624118"</f>
        <v>009943624118</v>
      </c>
      <c r="F300" s="3">
        <v>45153</v>
      </c>
      <c r="G300">
        <v>202405</v>
      </c>
      <c r="H300" t="s">
        <v>79</v>
      </c>
      <c r="I300" t="s">
        <v>80</v>
      </c>
      <c r="J300" t="s">
        <v>99</v>
      </c>
      <c r="K300" t="s">
        <v>78</v>
      </c>
      <c r="L300" t="s">
        <v>100</v>
      </c>
      <c r="M300" t="s">
        <v>101</v>
      </c>
      <c r="N300" t="s">
        <v>77</v>
      </c>
      <c r="O300" t="s">
        <v>82</v>
      </c>
      <c r="P300" t="str">
        <f>"N A                           "</f>
        <v xml:space="preserve">N A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56.04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2</v>
      </c>
      <c r="BI300">
        <v>4.2</v>
      </c>
      <c r="BJ300">
        <v>5</v>
      </c>
      <c r="BK300">
        <v>5</v>
      </c>
      <c r="BL300">
        <v>164.86</v>
      </c>
      <c r="BM300">
        <v>24.73</v>
      </c>
      <c r="BN300">
        <v>189.59</v>
      </c>
      <c r="BO300">
        <v>189.59</v>
      </c>
      <c r="BQ300" t="s">
        <v>454</v>
      </c>
      <c r="BR300" t="s">
        <v>786</v>
      </c>
      <c r="BS300" s="3">
        <v>45154</v>
      </c>
      <c r="BT300" s="4">
        <v>0.41875000000000001</v>
      </c>
      <c r="BU300" t="s">
        <v>266</v>
      </c>
      <c r="BV300" t="s">
        <v>86</v>
      </c>
      <c r="BY300">
        <v>25146</v>
      </c>
      <c r="BZ300" t="s">
        <v>87</v>
      </c>
      <c r="CA300" t="s">
        <v>267</v>
      </c>
      <c r="CC300" t="s">
        <v>101</v>
      </c>
      <c r="CD300">
        <v>7441</v>
      </c>
      <c r="CE300" t="s">
        <v>89</v>
      </c>
      <c r="CF300" s="3">
        <v>45155</v>
      </c>
      <c r="CI300">
        <v>1</v>
      </c>
      <c r="CJ300">
        <v>1</v>
      </c>
      <c r="CK300">
        <v>21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"009943624117"</f>
        <v>009943624117</v>
      </c>
      <c r="F301" s="3">
        <v>45153</v>
      </c>
      <c r="G301">
        <v>202405</v>
      </c>
      <c r="H301" t="s">
        <v>79</v>
      </c>
      <c r="I301" t="s">
        <v>80</v>
      </c>
      <c r="J301" t="s">
        <v>99</v>
      </c>
      <c r="K301" t="s">
        <v>78</v>
      </c>
      <c r="L301" t="s">
        <v>92</v>
      </c>
      <c r="M301" t="s">
        <v>93</v>
      </c>
      <c r="N301" t="s">
        <v>787</v>
      </c>
      <c r="O301" t="s">
        <v>103</v>
      </c>
      <c r="P301" t="str">
        <f>"N A                           "</f>
        <v xml:space="preserve">N A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304.82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2</v>
      </c>
      <c r="BI301">
        <v>14.4</v>
      </c>
      <c r="BJ301">
        <v>28.2</v>
      </c>
      <c r="BK301">
        <v>29</v>
      </c>
      <c r="BL301">
        <v>896.71</v>
      </c>
      <c r="BM301">
        <v>134.51</v>
      </c>
      <c r="BN301">
        <v>1031.22</v>
      </c>
      <c r="BO301">
        <v>1031.22</v>
      </c>
      <c r="BQ301" t="s">
        <v>104</v>
      </c>
      <c r="BR301" t="s">
        <v>186</v>
      </c>
      <c r="BS301" s="3">
        <v>45154</v>
      </c>
      <c r="BT301" s="4">
        <v>0.36944444444444446</v>
      </c>
      <c r="BU301" t="s">
        <v>788</v>
      </c>
      <c r="BV301" t="s">
        <v>86</v>
      </c>
      <c r="BY301">
        <v>140917.07999999999</v>
      </c>
      <c r="BZ301" t="s">
        <v>97</v>
      </c>
      <c r="CA301" t="s">
        <v>98</v>
      </c>
      <c r="CC301" t="s">
        <v>93</v>
      </c>
      <c r="CD301">
        <v>3610</v>
      </c>
      <c r="CE301" t="s">
        <v>89</v>
      </c>
      <c r="CF301" s="3">
        <v>45155</v>
      </c>
      <c r="CI301">
        <v>1</v>
      </c>
      <c r="CJ301">
        <v>1</v>
      </c>
      <c r="CK301">
        <v>31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"009943624130"</f>
        <v>009943624130</v>
      </c>
      <c r="F302" s="3">
        <v>45153</v>
      </c>
      <c r="G302">
        <v>202405</v>
      </c>
      <c r="H302" t="s">
        <v>79</v>
      </c>
      <c r="I302" t="s">
        <v>80</v>
      </c>
      <c r="J302" t="s">
        <v>99</v>
      </c>
      <c r="K302" t="s">
        <v>78</v>
      </c>
      <c r="L302" t="s">
        <v>582</v>
      </c>
      <c r="M302" t="s">
        <v>583</v>
      </c>
      <c r="N302" t="s">
        <v>789</v>
      </c>
      <c r="O302" t="s">
        <v>94</v>
      </c>
      <c r="P302" t="str">
        <f>"N A                           "</f>
        <v xml:space="preserve">N A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5.25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43.36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0.9</v>
      </c>
      <c r="BJ302">
        <v>2.1</v>
      </c>
      <c r="BK302">
        <v>3</v>
      </c>
      <c r="BL302">
        <v>132.81</v>
      </c>
      <c r="BM302">
        <v>19.920000000000002</v>
      </c>
      <c r="BN302">
        <v>152.72999999999999</v>
      </c>
      <c r="BO302">
        <v>152.72999999999999</v>
      </c>
      <c r="BQ302" t="s">
        <v>790</v>
      </c>
      <c r="BR302" t="s">
        <v>104</v>
      </c>
      <c r="BS302" s="3">
        <v>45154</v>
      </c>
      <c r="BT302" s="4">
        <v>0.48333333333333334</v>
      </c>
      <c r="BU302" t="s">
        <v>790</v>
      </c>
      <c r="BV302" t="s">
        <v>86</v>
      </c>
      <c r="BY302">
        <v>10459.02</v>
      </c>
      <c r="BZ302" t="s">
        <v>97</v>
      </c>
      <c r="CC302" t="s">
        <v>583</v>
      </c>
      <c r="CD302">
        <v>4126</v>
      </c>
      <c r="CE302" t="s">
        <v>89</v>
      </c>
      <c r="CF302" s="3">
        <v>45155</v>
      </c>
      <c r="CI302">
        <v>1</v>
      </c>
      <c r="CJ302">
        <v>1</v>
      </c>
      <c r="CK302">
        <v>41</v>
      </c>
      <c r="CL30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sdrascd7-IESANPA151250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2023-08-31T12:32:06Z</dcterms:created>
  <dcterms:modified xsi:type="dcterms:W3CDTF">2023-08-31T12:32:29Z</dcterms:modified>
</cp:coreProperties>
</file>