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7CDC7D9-B21B-47B4-8183-3AFDC3ECCB49}" xr6:coauthVersionLast="47" xr6:coauthVersionMax="47" xr10:uidLastSave="{00000000-0000-0000-0000-000000000000}"/>
  <bookViews>
    <workbookView xWindow="28680" yWindow="-120" windowWidth="20730" windowHeight="11040" xr2:uid="{83838E57-28D2-4287-9962-2769858BD163}"/>
  </bookViews>
  <sheets>
    <sheet name="sdrascd7-IENOMKE1313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<sst xmlns="http://schemas.openxmlformats.org/spreadsheetml/2006/main" count="1222" uniqueCount="347">
  <si>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</si>
  <si>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</si>
  <si>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</si>
  <si>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</si>
  <si>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</si>
  <si>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</si>
  <si>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</si>
  <si>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</si>
  <si>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</si>
  <si>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</si>
  <si>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</si>
  <si>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</si>
  <si>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</si>
  <si>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</si>
  <si>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</si>
  <si>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</si>
  <si>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</si>
  <si>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</si>
  <si>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</si>
  <si>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</si>
  <si>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</si>
  <si>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</si>
  <si>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</si>
  <si>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</si>
  <si>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</si>
  <si>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</si>
  <si>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</si>
  <si>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</si>
  <si>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</si>
  <si>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</si>
  <si>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</si>
  <si>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</si>
  <si>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</si>
  <si>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</si>
  <si>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</si>
  <si>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</si>
  <si>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</si>
  <si>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</si>
  <si>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</si>
  <si>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</si>
  <si>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</si>
  <si>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</si>
  <si>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</si>
  <si>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</si>
  <si>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</si>
  <si>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</si>
  <si>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</si>
  <si>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</si>
  <si>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</si>
  <si>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</si>
  <si>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</si>
  <si>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</si>
  <si>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</si>
  <si>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</si>
  <si>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</si>
  <si>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</si>
  <si>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</si>
  <si>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</si>
  <si>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</si>
  <si>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</si>
  <si>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</si>
  <si>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</si>
  <si>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</si>
  <si>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</si>
  <si>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</si>
  <si>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</si>
  <si>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</si>
  <si>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</si>
  <si>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</si>
  <si>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</si>
  <si>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</si>
  <si>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</si>
  <si>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</si>
  <si>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</si>
  <si>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</si>
  <si>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</si>
  <si>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</si>
  <si>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</si>
  <si>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</si>
  <si>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PORT3</t>
  </si>
  <si>
    <t>PORT ELIZABETH</t>
  </si>
  <si>
    <t xml:space="preserve">NATIONAL BRANDS EM -PE             </t>
  </si>
  <si>
    <t>ON1</t>
  </si>
  <si>
    <t>ETHAN</t>
  </si>
  <si>
    <t>MARON</t>
  </si>
  <si>
    <t>Karlien</t>
  </si>
  <si>
    <t>yes</t>
  </si>
  <si>
    <t>FUE / DOC</t>
  </si>
  <si>
    <t>POD received from cell 0814739791 M</t>
  </si>
  <si>
    <t>PARCEL</t>
  </si>
  <si>
    <t>no</t>
  </si>
  <si>
    <t>CAPET</t>
  </si>
  <si>
    <t>CAPE TOWN</t>
  </si>
  <si>
    <t xml:space="preserve">BEC W-CAPE                         </t>
  </si>
  <si>
    <t>ESTER LE ROUX</t>
  </si>
  <si>
    <t>ANGOL</t>
  </si>
  <si>
    <t>Juanita</t>
  </si>
  <si>
    <t>POD received from cell 0761265903 M</t>
  </si>
  <si>
    <t>DURBA</t>
  </si>
  <si>
    <t>DURBAN</t>
  </si>
  <si>
    <t xml:space="preserve">NATIONAL BRANDS LTD DURBAN         </t>
  </si>
  <si>
    <t>FIKI DLAMINI</t>
  </si>
  <si>
    <t>DINEO</t>
  </si>
  <si>
    <t>FIONA</t>
  </si>
  <si>
    <t>EAR / FUE / DOC</t>
  </si>
  <si>
    <t>POD received from cell 0682690407 M</t>
  </si>
  <si>
    <t xml:space="preserve">I   J HOUSE W CAPE                 </t>
  </si>
  <si>
    <t>NA</t>
  </si>
  <si>
    <t>LERATO</t>
  </si>
  <si>
    <t>Agnes</t>
  </si>
  <si>
    <t>POD received from cell 0633442020 M</t>
  </si>
  <si>
    <t xml:space="preserve">I   J TABLE BAY HARBOUR            </t>
  </si>
  <si>
    <t>ASHLEIGH</t>
  </si>
  <si>
    <t>LERATO NELO</t>
  </si>
  <si>
    <t>morgan</t>
  </si>
  <si>
    <t>POD received from cell 0616034769 M</t>
  </si>
  <si>
    <t xml:space="preserve">INDIGO COSMETICS W CAPE            </t>
  </si>
  <si>
    <t>KAYLIN</t>
  </si>
  <si>
    <t>Gandi</t>
  </si>
  <si>
    <t>POD received from cell 0659386993 M</t>
  </si>
  <si>
    <t>UMHLA</t>
  </si>
  <si>
    <t>UMHLANGA ROCKS</t>
  </si>
  <si>
    <t xml:space="preserve">SIYAKHA IMPERIAL PRINTING CO       </t>
  </si>
  <si>
    <t>EUGENE CHETTY</t>
  </si>
  <si>
    <t>precious</t>
  </si>
  <si>
    <t>POD received from cell 0843672221 M</t>
  </si>
  <si>
    <t>PINET</t>
  </si>
  <si>
    <t>PINETOWN</t>
  </si>
  <si>
    <t xml:space="preserve">NATIONAL BRANDS LTD WESTMEAD       </t>
  </si>
  <si>
    <t>VINSTON</t>
  </si>
  <si>
    <t>RUDI</t>
  </si>
  <si>
    <t>kiroshe</t>
  </si>
  <si>
    <t>POD received from cell 0671865619 M</t>
  </si>
  <si>
    <t xml:space="preserve">NATIONAL BRANDS LTD REDHILL        </t>
  </si>
  <si>
    <t>VIEIRA</t>
  </si>
  <si>
    <t>THABO</t>
  </si>
  <si>
    <t>eureka</t>
  </si>
  <si>
    <t>Late linehaul</t>
  </si>
  <si>
    <t>lev</t>
  </si>
  <si>
    <t>POD received from cell 0628764486 M</t>
  </si>
  <si>
    <t xml:space="preserve">INDIGO COSMETICS W-CAPE            </t>
  </si>
  <si>
    <t>MEADOWS</t>
  </si>
  <si>
    <t>KISTEN</t>
  </si>
  <si>
    <t xml:space="preserve">PRO-PRESS PACKAGING FOREMAN        </t>
  </si>
  <si>
    <t>DESI</t>
  </si>
  <si>
    <t>nosipho</t>
  </si>
  <si>
    <t>Late Linehaul Delayed Beyond Skynet Control</t>
  </si>
  <si>
    <t>ntm</t>
  </si>
  <si>
    <t>POD received from cell 0672223699 M</t>
  </si>
  <si>
    <t xml:space="preserve">I  J TABLE BAY HARBOUR             </t>
  </si>
  <si>
    <t>DBC</t>
  </si>
  <si>
    <t>BUDGET CARGO</t>
  </si>
  <si>
    <t>CLIVE JONAS</t>
  </si>
  <si>
    <t>BOTSHELO MASHIANE</t>
  </si>
  <si>
    <t>FUE / doc</t>
  </si>
  <si>
    <t xml:space="preserve">PRIONTEX                           </t>
  </si>
  <si>
    <t>KEMPT</t>
  </si>
  <si>
    <t>KEMPTON PARK</t>
  </si>
  <si>
    <t xml:space="preserve">PRIONTEX MICRONCLEAN               </t>
  </si>
  <si>
    <t>CARLA</t>
  </si>
  <si>
    <t>SHAMIL</t>
  </si>
  <si>
    <t>SYLVIA</t>
  </si>
  <si>
    <t>Consignee not available)</t>
  </si>
  <si>
    <t>nch</t>
  </si>
  <si>
    <t>DINEO MASHIANE</t>
  </si>
  <si>
    <t>OVERNIGHT EXP</t>
  </si>
  <si>
    <t>DINESH W</t>
  </si>
  <si>
    <t>GREGG CHEETHAM</t>
  </si>
  <si>
    <t>fiona</t>
  </si>
  <si>
    <t>KIROSHA PURSHOTAM</t>
  </si>
  <si>
    <t>ROMANA KISTEN</t>
  </si>
  <si>
    <t>kirosha</t>
  </si>
  <si>
    <t>LEV</t>
  </si>
  <si>
    <t>POD received from cell 0661437222 M</t>
  </si>
  <si>
    <t>BLOE1</t>
  </si>
  <si>
    <t>BLOEMFONTEIN</t>
  </si>
  <si>
    <t xml:space="preserve">AVI FIELD MARKETING-FREE STATE     </t>
  </si>
  <si>
    <t xml:space="preserve">AVI NATIONAL BRANDS                </t>
  </si>
  <si>
    <t>ON2</t>
  </si>
  <si>
    <t>SEBASTIAN</t>
  </si>
  <si>
    <t>SENATE</t>
  </si>
  <si>
    <t>Michael</t>
  </si>
  <si>
    <t>POD received from cell 0606555504 M</t>
  </si>
  <si>
    <t xml:space="preserve">SOUTH AFRICAN VACCINE PRODUCTS     </t>
  </si>
  <si>
    <t>SIMON MACHABA</t>
  </si>
  <si>
    <t>shoni</t>
  </si>
  <si>
    <t>POD received from cell 0609545808 M</t>
  </si>
  <si>
    <t>MOSSE</t>
  </si>
  <si>
    <t>MOSSEL BAY</t>
  </si>
  <si>
    <t xml:space="preserve">BAYVIEW PRIVATE HOSPITAL           </t>
  </si>
  <si>
    <t>JOHAN GREEFF</t>
  </si>
  <si>
    <t>Reneann</t>
  </si>
  <si>
    <t>POD received from cell 0847800788 M</t>
  </si>
  <si>
    <t xml:space="preserve">CONSTANTIA FLEX                    </t>
  </si>
  <si>
    <t>SAM</t>
  </si>
  <si>
    <t>simore</t>
  </si>
  <si>
    <t>NTM</t>
  </si>
  <si>
    <t>POD received from cell 0714692887 M</t>
  </si>
  <si>
    <t>FIKI</t>
  </si>
  <si>
    <t xml:space="preserve">NATIONAL BRANDS LTD - WESTMEAD     </t>
  </si>
  <si>
    <t>SERINA</t>
  </si>
  <si>
    <t>phumeza</t>
  </si>
  <si>
    <t>NELSP</t>
  </si>
  <si>
    <t>NELSPRUIT</t>
  </si>
  <si>
    <t xml:space="preserve">CIRO BEVERAGE SOLUTIONS NLP        </t>
  </si>
  <si>
    <t>AZELLE</t>
  </si>
  <si>
    <t>ACELLI</t>
  </si>
  <si>
    <t>POD received from cell 0818425952 M</t>
  </si>
  <si>
    <t>EAST</t>
  </si>
  <si>
    <t>EAST LONDON</t>
  </si>
  <si>
    <t xml:space="preserve">avi field marketing                </t>
  </si>
  <si>
    <t>chantel</t>
  </si>
  <si>
    <t>leon</t>
  </si>
  <si>
    <t>Chantel</t>
  </si>
  <si>
    <t>POD received from cell 0699631211 M</t>
  </si>
  <si>
    <t>WHITE</t>
  </si>
  <si>
    <t>WHITE RIVER</t>
  </si>
  <si>
    <t xml:space="preserve">AVI FIELDMARKETING                 </t>
  </si>
  <si>
    <t xml:space="preserve">AVI FM                             </t>
  </si>
  <si>
    <t>CLEO</t>
  </si>
  <si>
    <t>CHARLES</t>
  </si>
  <si>
    <t>Guden</t>
  </si>
  <si>
    <t>POD received from cell 0774119086 M</t>
  </si>
  <si>
    <t>MIDRA</t>
  </si>
  <si>
    <t>MIDRAND</t>
  </si>
  <si>
    <t>Sylvia</t>
  </si>
  <si>
    <t>POD received from cell 0833616148 M</t>
  </si>
  <si>
    <t xml:space="preserve">ENTYCE TEA                         </t>
  </si>
  <si>
    <t xml:space="preserve">MERIEUX NUTRI SCIENCES             </t>
  </si>
  <si>
    <t>SWIFT LAB</t>
  </si>
  <si>
    <t>ZAHIDA ADAM</t>
  </si>
  <si>
    <t>riaaz</t>
  </si>
  <si>
    <t>POD received from cell 0644233937 M</t>
  </si>
  <si>
    <t xml:space="preserve">NATIONAL BRANDS LTD-BLM            </t>
  </si>
  <si>
    <t>OVERNIGHT EXP BY</t>
  </si>
  <si>
    <t>SENATE MOHALE</t>
  </si>
  <si>
    <t>MURBAN MANUEL</t>
  </si>
  <si>
    <t>Senate</t>
  </si>
  <si>
    <t>HND / DOC / FUE</t>
  </si>
  <si>
    <t>POD received from cell 0763210788 M</t>
  </si>
  <si>
    <t>ZINHLE   GEORGE</t>
  </si>
  <si>
    <t>Simore</t>
  </si>
  <si>
    <t xml:space="preserve">AVI NATIONAL BRANDS LTD            </t>
  </si>
  <si>
    <t xml:space="preserve">I J TABLE BAY HARBOUR              </t>
  </si>
  <si>
    <t>ARRON</t>
  </si>
  <si>
    <t>MURLON</t>
  </si>
  <si>
    <t xml:space="preserve">INDISGO COSMESTICS W-CAPE          </t>
  </si>
  <si>
    <t>HUSSIM</t>
  </si>
  <si>
    <t>M Jita</t>
  </si>
  <si>
    <t>Missed cutoff</t>
  </si>
  <si>
    <t>jam</t>
  </si>
  <si>
    <t xml:space="preserve">NATIONAL BRANDS                    </t>
  </si>
  <si>
    <t>NOVILLO</t>
  </si>
  <si>
    <t>RAMOSHABA</t>
  </si>
  <si>
    <t xml:space="preserve">AVI FIELD MARKETING                </t>
  </si>
  <si>
    <t xml:space="preserve">I J RECEPTION-  AVI ITSS           </t>
  </si>
  <si>
    <t>?</t>
  </si>
  <si>
    <t>LUDI OR RECEPTION MORGAN</t>
  </si>
  <si>
    <t>CHANTEL MYBURGH</t>
  </si>
  <si>
    <t>MORGAN</t>
  </si>
  <si>
    <t>Box</t>
  </si>
  <si>
    <t>PIET2</t>
  </si>
  <si>
    <t>PIETERSBURG</t>
  </si>
  <si>
    <t xml:space="preserve">AVI FILD MARKETING                 </t>
  </si>
  <si>
    <t>PRETO</t>
  </si>
  <si>
    <t>PRETORIA</t>
  </si>
  <si>
    <t>APHIWE</t>
  </si>
  <si>
    <t>STEVEN TAYLOR</t>
  </si>
  <si>
    <t>aphiwe</t>
  </si>
  <si>
    <t>POD received from cell 0674000125 M</t>
  </si>
  <si>
    <t xml:space="preserve">ATM SOLUTIONS                      </t>
  </si>
  <si>
    <t>TZANE</t>
  </si>
  <si>
    <t>TZANEEN</t>
  </si>
  <si>
    <t>LAWRENCE</t>
  </si>
  <si>
    <t>DAILY</t>
  </si>
  <si>
    <t>zebin</t>
  </si>
  <si>
    <t>POD received from cell 0726120122 M</t>
  </si>
  <si>
    <t xml:space="preserve">GRAPHIC BALLROOM -GBR              </t>
  </si>
  <si>
    <t>KAYLA DOS SANTOS</t>
  </si>
  <si>
    <t>RATI MANCHIDI</t>
  </si>
  <si>
    <t>KAYLA</t>
  </si>
  <si>
    <t xml:space="preserve">NATIONAL BRAND LTD-TEA DEPT        </t>
  </si>
  <si>
    <t xml:space="preserve">MICRO CHEM ATT ASAVE               </t>
  </si>
  <si>
    <t>SDX</t>
  </si>
  <si>
    <t>RECIEVING DEPT</t>
  </si>
  <si>
    <t>MOREMI</t>
  </si>
  <si>
    <t>zhelona</t>
  </si>
  <si>
    <t>taz</t>
  </si>
  <si>
    <t>DSD / FUE / doc</t>
  </si>
  <si>
    <t xml:space="preserve">MICROCHEM LAB                      </t>
  </si>
  <si>
    <t>MICROCHEM</t>
  </si>
  <si>
    <t>MBULELO RAMALATA</t>
  </si>
  <si>
    <t>lazaan</t>
  </si>
  <si>
    <t>POD received from cell 0746644640 M</t>
  </si>
  <si>
    <t xml:space="preserve">P V T                              </t>
  </si>
  <si>
    <t>Claire</t>
  </si>
  <si>
    <t>POD received from cell 0723748549 M</t>
  </si>
  <si>
    <t xml:space="preserve">NATIONAL BRANDS FM                 </t>
  </si>
  <si>
    <t>ASHLEY WILCOX</t>
  </si>
  <si>
    <t>RAEESA HASIM</t>
  </si>
  <si>
    <t>uat</t>
  </si>
  <si>
    <t xml:space="preserve">INDIGO COSMETICS                   </t>
  </si>
  <si>
    <t>BERNARD PRETORIUS</t>
  </si>
  <si>
    <t>Bernard Pretorius</t>
  </si>
  <si>
    <t xml:space="preserve">NATIONAL BRANDS LTD                </t>
  </si>
  <si>
    <t>NEVILLE RUDMAN</t>
  </si>
  <si>
    <t>DERRICK KNOESEN</t>
  </si>
  <si>
    <t>rajesh</t>
  </si>
  <si>
    <t>POD received from cell 0670405005 M</t>
  </si>
  <si>
    <t xml:space="preserve">MICROCHEM                          </t>
  </si>
  <si>
    <t xml:space="preserve">ENTYCE BEVARAGES - NATIONAL BR     </t>
  </si>
  <si>
    <t>MOREMI MOLEPO</t>
  </si>
  <si>
    <t>LAZARN</t>
  </si>
  <si>
    <t>Cooler boxes</t>
  </si>
  <si>
    <t xml:space="preserve">NATIONAL BRANDS LTD TEA DIV        </t>
  </si>
  <si>
    <t>METHEMBE MICHAEL</t>
  </si>
  <si>
    <t>THEMBELIHLE</t>
  </si>
  <si>
    <t>methembe</t>
  </si>
  <si>
    <t>Flyer</t>
  </si>
  <si>
    <t>ROODE</t>
  </si>
  <si>
    <t>ROODEPOORT</t>
  </si>
  <si>
    <t xml:space="preserve">UNIOCK MANUF                       </t>
  </si>
  <si>
    <t>CHANTELL</t>
  </si>
  <si>
    <t>RAHUL</t>
  </si>
  <si>
    <t>chantell</t>
  </si>
  <si>
    <t>POD received from cell 0659987607 M</t>
  </si>
  <si>
    <t>ZINHLE JANET GEORGE</t>
  </si>
  <si>
    <t>DINEO M</t>
  </si>
  <si>
    <t>NADIA ABDOOL</t>
  </si>
  <si>
    <t xml:space="preserve">ONE DAY ONLY                       </t>
  </si>
  <si>
    <t>EARLY BIR11 06 2025@07H30-URGENT!!</t>
  </si>
  <si>
    <t>LAAIQAH</t>
  </si>
  <si>
    <t>TRACY BOREHAM</t>
  </si>
  <si>
    <t>dviwe</t>
  </si>
  <si>
    <t>SAM GREEN</t>
  </si>
  <si>
    <t>WESSEL OOSTHUIZEN</t>
  </si>
  <si>
    <t>MARLON MANUEL</t>
  </si>
  <si>
    <t>TONGA</t>
  </si>
  <si>
    <t>TONGAAT</t>
  </si>
  <si>
    <t xml:space="preserve">MEDICLINIC VICTORIA                </t>
  </si>
  <si>
    <t>GAVELYN MOOTHOOKISTAN</t>
  </si>
  <si>
    <t>SARAH</t>
  </si>
  <si>
    <t>siyamthanda</t>
  </si>
  <si>
    <t>POD received from cell 0836935442 M</t>
  </si>
  <si>
    <t xml:space="preserve">BAKERS                             </t>
  </si>
  <si>
    <t>NARGA NAIDOO</t>
  </si>
  <si>
    <t>THEMBELIHLE DHLAMINI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</si>
</sst>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FC6E-9667-4670-80B9-6F6DFE8F1B31}">
  <dimension ref="A1:CN56"/>
  <sheetViews>
    <sheetView tabSelected="1" topLeftCell="A39" workbookViewId="0">
      <selection activeCell="A58" sqref="A58:XFD5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"009944505866"</f>
        <v>009944505866</v>
      </c>
      <c r="F2" s="3">
        <v>45810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"11005000BT 402190             "</f>
        <v xml:space="preserve">11005000BT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37.409999999999997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3.5</v>
      </c>
      <c r="BJ2">
        <v>2.2000000000000002</v>
      </c>
      <c r="BK2">
        <v>3.5</v>
      </c>
      <c r="BL2">
        <v>122.43</v>
      </c>
      <c r="BM2">
        <v>18.36</v>
      </c>
      <c r="BN2">
        <v>140.79</v>
      </c>
      <c r="BO2">
        <v>140.79</v>
      </c>
      <c r="BQ2" t="s">
        <v>83</v>
      </c>
      <c r="BR2" t="s">
        <v>84</v>
      </c>
      <c r="BS2" s="3">
        <v>45811</v>
      </c>
      <c r="BT2" s="4">
        <v>0.31944444444444442</v>
      </c>
      <c r="BU2" t="s">
        <v>85</v>
      </c>
      <c r="BV2" t="s">
        <v>86</v>
      </c>
      <c r="BY2">
        <v>10918.8</v>
      </c>
      <c r="BZ2" t="s">
        <v>87</v>
      </c>
      <c r="CA2" t="s">
        <v>88</v>
      </c>
      <c r="CC2" t="s">
        <v>80</v>
      </c>
      <c r="CD2">
        <v>6045</v>
      </c>
      <c r="CE2" t="s">
        <v>89</v>
      </c>
      <c r="CF2" s="3">
        <v>45811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"009943099027"</f>
        <v>009943099027</v>
      </c>
      <c r="F3" s="3">
        <v>45810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"11004530FN 460040             "</f>
        <v xml:space="preserve">11004530FN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21.38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69.98</v>
      </c>
      <c r="BM3">
        <v>10.5</v>
      </c>
      <c r="BN3">
        <v>80.48</v>
      </c>
      <c r="BO3">
        <v>80.48</v>
      </c>
      <c r="BQ3" t="s">
        <v>94</v>
      </c>
      <c r="BR3" t="s">
        <v>95</v>
      </c>
      <c r="BS3" s="3">
        <v>45811</v>
      </c>
      <c r="BT3" s="4">
        <v>0.38541666666666669</v>
      </c>
      <c r="BU3" t="s">
        <v>96</v>
      </c>
      <c r="BV3" t="s">
        <v>86</v>
      </c>
      <c r="BY3">
        <v>1200</v>
      </c>
      <c r="BZ3" t="s">
        <v>87</v>
      </c>
      <c r="CA3" t="s">
        <v>97</v>
      </c>
      <c r="CC3" t="s">
        <v>92</v>
      </c>
      <c r="CD3">
        <v>7530</v>
      </c>
      <c r="CE3" t="s">
        <v>89</v>
      </c>
      <c r="CF3" s="3">
        <v>45812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"009944219443"</f>
        <v>009944219443</v>
      </c>
      <c r="F4" s="3">
        <v>45810</v>
      </c>
      <c r="G4">
        <v>202603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190.46</v>
      </c>
      <c r="AN4">
        <v>0</v>
      </c>
      <c r="AO4">
        <v>0</v>
      </c>
      <c r="AP4">
        <v>0</v>
      </c>
      <c r="AQ4">
        <v>21.38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260.44</v>
      </c>
      <c r="BM4">
        <v>39.07</v>
      </c>
      <c r="BN4">
        <v>299.51</v>
      </c>
      <c r="BO4">
        <v>299.51</v>
      </c>
      <c r="BQ4" t="s">
        <v>101</v>
      </c>
      <c r="BR4" t="s">
        <v>102</v>
      </c>
      <c r="BS4" s="3">
        <v>45811</v>
      </c>
      <c r="BT4" s="4">
        <v>0.43472222222222223</v>
      </c>
      <c r="BU4" t="s">
        <v>103</v>
      </c>
      <c r="BV4" t="s">
        <v>86</v>
      </c>
      <c r="BY4">
        <v>1200</v>
      </c>
      <c r="BZ4" t="s">
        <v>104</v>
      </c>
      <c r="CA4" t="s">
        <v>105</v>
      </c>
      <c r="CC4" t="s">
        <v>99</v>
      </c>
      <c r="CD4">
        <v>4001</v>
      </c>
      <c r="CE4" t="s">
        <v>89</v>
      </c>
      <c r="CF4" s="3">
        <v>45811</v>
      </c>
      <c r="CI4">
        <v>1</v>
      </c>
      <c r="CJ4">
        <v>1</v>
      </c>
      <c r="CK4">
        <v>21</v>
      </c>
      <c r="CL4" t="s">
        <v>86</v>
      </c>
      <c r="CM4" s="4">
        <v>0.43472222222222223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"009943425787"</f>
        <v>009943425787</v>
      </c>
      <c r="F5" s="3">
        <v>45810</v>
      </c>
      <c r="G5">
        <v>202603</v>
      </c>
      <c r="H5" t="s">
        <v>75</v>
      </c>
      <c r="I5" t="s">
        <v>76</v>
      </c>
      <c r="J5" t="s">
        <v>77</v>
      </c>
      <c r="K5" t="s">
        <v>78</v>
      </c>
      <c r="L5" t="s">
        <v>91</v>
      </c>
      <c r="M5" t="s">
        <v>92</v>
      </c>
      <c r="N5" t="s">
        <v>106</v>
      </c>
      <c r="O5" t="s">
        <v>82</v>
      </c>
      <c r="P5" t="str">
        <f>"11005500HR 460040             "</f>
        <v xml:space="preserve">11005500HR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21.38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69.98</v>
      </c>
      <c r="BM5">
        <v>10.5</v>
      </c>
      <c r="BN5">
        <v>80.48</v>
      </c>
      <c r="BO5">
        <v>80.48</v>
      </c>
      <c r="BQ5" t="s">
        <v>107</v>
      </c>
      <c r="BR5" t="s">
        <v>108</v>
      </c>
      <c r="BS5" s="3">
        <v>45811</v>
      </c>
      <c r="BT5" s="4">
        <v>0.42569444444444443</v>
      </c>
      <c r="BU5" t="s">
        <v>109</v>
      </c>
      <c r="BV5" t="s">
        <v>86</v>
      </c>
      <c r="BY5">
        <v>1200</v>
      </c>
      <c r="BZ5" t="s">
        <v>87</v>
      </c>
      <c r="CA5" t="s">
        <v>110</v>
      </c>
      <c r="CC5" t="s">
        <v>92</v>
      </c>
      <c r="CD5">
        <v>7925</v>
      </c>
      <c r="CE5" t="s">
        <v>89</v>
      </c>
      <c r="CF5" s="3">
        <v>45812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"009943090741"</f>
        <v>009943090741</v>
      </c>
      <c r="F6" s="3">
        <v>45810</v>
      </c>
      <c r="G6">
        <v>202603</v>
      </c>
      <c r="H6" t="s">
        <v>75</v>
      </c>
      <c r="I6" t="s">
        <v>76</v>
      </c>
      <c r="J6" t="s">
        <v>77</v>
      </c>
      <c r="K6" t="s">
        <v>78</v>
      </c>
      <c r="L6" t="s">
        <v>91</v>
      </c>
      <c r="M6" t="s">
        <v>92</v>
      </c>
      <c r="N6" t="s">
        <v>111</v>
      </c>
      <c r="O6" t="s">
        <v>82</v>
      </c>
      <c r="P6" t="str">
        <f>"11005500HR 460040             "</f>
        <v xml:space="preserve">11005500HR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69.98</v>
      </c>
      <c r="BM6">
        <v>10.5</v>
      </c>
      <c r="BN6">
        <v>80.48</v>
      </c>
      <c r="BO6">
        <v>80.48</v>
      </c>
      <c r="BQ6" t="s">
        <v>112</v>
      </c>
      <c r="BR6" t="s">
        <v>113</v>
      </c>
      <c r="BS6" s="3">
        <v>45811</v>
      </c>
      <c r="BT6" s="4">
        <v>0.375</v>
      </c>
      <c r="BU6" t="s">
        <v>114</v>
      </c>
      <c r="BV6" t="s">
        <v>86</v>
      </c>
      <c r="BY6">
        <v>1200</v>
      </c>
      <c r="BZ6" t="s">
        <v>87</v>
      </c>
      <c r="CA6" t="s">
        <v>115</v>
      </c>
      <c r="CC6" t="s">
        <v>92</v>
      </c>
      <c r="CD6">
        <v>8002</v>
      </c>
      <c r="CE6" t="s">
        <v>89</v>
      </c>
      <c r="CF6" s="3">
        <v>45812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"009944505509"</f>
        <v>009944505509</v>
      </c>
      <c r="F7" s="3">
        <v>45810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91</v>
      </c>
      <c r="M7" t="s">
        <v>92</v>
      </c>
      <c r="N7" t="s">
        <v>116</v>
      </c>
      <c r="O7" t="s">
        <v>82</v>
      </c>
      <c r="P7" t="str">
        <f>"11005500HR-460040             "</f>
        <v xml:space="preserve">11005500HR-460040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21.38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69.98</v>
      </c>
      <c r="BM7">
        <v>10.5</v>
      </c>
      <c r="BN7">
        <v>80.48</v>
      </c>
      <c r="BO7">
        <v>80.48</v>
      </c>
      <c r="BQ7" t="s">
        <v>117</v>
      </c>
      <c r="BR7" t="s">
        <v>108</v>
      </c>
      <c r="BS7" s="3">
        <v>45811</v>
      </c>
      <c r="BT7" s="4">
        <v>0.42777777777777776</v>
      </c>
      <c r="BU7" t="s">
        <v>118</v>
      </c>
      <c r="BV7" t="s">
        <v>86</v>
      </c>
      <c r="BY7">
        <v>1200</v>
      </c>
      <c r="BZ7" t="s">
        <v>87</v>
      </c>
      <c r="CA7" t="s">
        <v>119</v>
      </c>
      <c r="CC7" t="s">
        <v>92</v>
      </c>
      <c r="CD7">
        <v>7480</v>
      </c>
      <c r="CE7" t="s">
        <v>89</v>
      </c>
      <c r="CF7" s="3">
        <v>45812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"009943430850"</f>
        <v>009943430850</v>
      </c>
      <c r="F8" s="3">
        <v>45810</v>
      </c>
      <c r="G8">
        <v>202603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82</v>
      </c>
      <c r="P8" t="str">
        <f>"11116561PC 402190             "</f>
        <v xml:space="preserve">11116561PC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21.38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69.98</v>
      </c>
      <c r="BM8">
        <v>10.5</v>
      </c>
      <c r="BN8">
        <v>80.48</v>
      </c>
      <c r="BO8">
        <v>80.48</v>
      </c>
      <c r="BQ8" t="s">
        <v>123</v>
      </c>
      <c r="BR8" t="s">
        <v>102</v>
      </c>
      <c r="BS8" s="3">
        <v>45811</v>
      </c>
      <c r="BT8" s="4">
        <v>0.37916666666666665</v>
      </c>
      <c r="BU8" t="s">
        <v>124</v>
      </c>
      <c r="BV8" t="s">
        <v>86</v>
      </c>
      <c r="BY8">
        <v>1200</v>
      </c>
      <c r="BZ8" t="s">
        <v>87</v>
      </c>
      <c r="CA8" t="s">
        <v>125</v>
      </c>
      <c r="CC8" t="s">
        <v>121</v>
      </c>
      <c r="CD8">
        <v>4302</v>
      </c>
      <c r="CE8" t="s">
        <v>89</v>
      </c>
      <c r="CF8" s="3">
        <v>45811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"009944682907"</f>
        <v>009944682907</v>
      </c>
      <c r="F9" s="3">
        <v>45810</v>
      </c>
      <c r="G9">
        <v>202603</v>
      </c>
      <c r="H9" t="s">
        <v>75</v>
      </c>
      <c r="I9" t="s">
        <v>76</v>
      </c>
      <c r="J9" t="s">
        <v>77</v>
      </c>
      <c r="K9" t="s">
        <v>78</v>
      </c>
      <c r="L9" t="s">
        <v>126</v>
      </c>
      <c r="M9" t="s">
        <v>127</v>
      </c>
      <c r="N9" t="s">
        <v>128</v>
      </c>
      <c r="O9" t="s">
        <v>82</v>
      </c>
      <c r="P9" t="str">
        <f>"11654300BS 460040             "</f>
        <v xml:space="preserve">11654300BS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69.98</v>
      </c>
      <c r="BM9">
        <v>10.5</v>
      </c>
      <c r="BN9">
        <v>80.48</v>
      </c>
      <c r="BO9">
        <v>80.48</v>
      </c>
      <c r="BQ9" t="s">
        <v>129</v>
      </c>
      <c r="BR9" t="s">
        <v>130</v>
      </c>
      <c r="BS9" s="3">
        <v>45811</v>
      </c>
      <c r="BT9" s="4">
        <v>0.68125000000000002</v>
      </c>
      <c r="BU9" t="s">
        <v>131</v>
      </c>
      <c r="BV9" t="s">
        <v>90</v>
      </c>
      <c r="BY9">
        <v>1200</v>
      </c>
      <c r="BZ9" t="s">
        <v>87</v>
      </c>
      <c r="CA9" t="s">
        <v>132</v>
      </c>
      <c r="CC9" t="s">
        <v>127</v>
      </c>
      <c r="CD9">
        <v>3610</v>
      </c>
      <c r="CE9" t="s">
        <v>89</v>
      </c>
      <c r="CF9" s="3">
        <v>45812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"009943425124"</f>
        <v>009943425124</v>
      </c>
      <c r="F10" s="3">
        <v>45810</v>
      </c>
      <c r="G10">
        <v>202603</v>
      </c>
      <c r="H10" t="s">
        <v>75</v>
      </c>
      <c r="I10" t="s">
        <v>76</v>
      </c>
      <c r="J10" t="s">
        <v>77</v>
      </c>
      <c r="K10" t="s">
        <v>78</v>
      </c>
      <c r="L10" t="s">
        <v>98</v>
      </c>
      <c r="M10" t="s">
        <v>99</v>
      </c>
      <c r="N10" t="s">
        <v>133</v>
      </c>
      <c r="O10" t="s">
        <v>82</v>
      </c>
      <c r="P10" t="str">
        <f>"11004520FN 460040             "</f>
        <v xml:space="preserve">11004520FN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69.98</v>
      </c>
      <c r="BM10">
        <v>10.5</v>
      </c>
      <c r="BN10">
        <v>80.48</v>
      </c>
      <c r="BO10">
        <v>80.48</v>
      </c>
      <c r="BQ10" t="s">
        <v>134</v>
      </c>
      <c r="BR10" t="s">
        <v>135</v>
      </c>
      <c r="BS10" s="3">
        <v>45811</v>
      </c>
      <c r="BT10" s="4">
        <v>0.44513888888888886</v>
      </c>
      <c r="BU10" t="s">
        <v>136</v>
      </c>
      <c r="BV10" t="s">
        <v>90</v>
      </c>
      <c r="BW10" t="s">
        <v>137</v>
      </c>
      <c r="BX10" t="s">
        <v>138</v>
      </c>
      <c r="BY10">
        <v>1200</v>
      </c>
      <c r="BZ10" t="s">
        <v>87</v>
      </c>
      <c r="CA10" t="s">
        <v>139</v>
      </c>
      <c r="CC10" t="s">
        <v>99</v>
      </c>
      <c r="CD10">
        <v>4051</v>
      </c>
      <c r="CE10" t="s">
        <v>89</v>
      </c>
      <c r="CF10" s="3">
        <v>45812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"009944505508"</f>
        <v>009944505508</v>
      </c>
      <c r="F11" s="3">
        <v>45810</v>
      </c>
      <c r="G11">
        <v>202603</v>
      </c>
      <c r="H11" t="s">
        <v>75</v>
      </c>
      <c r="I11" t="s">
        <v>76</v>
      </c>
      <c r="J11" t="s">
        <v>77</v>
      </c>
      <c r="K11" t="s">
        <v>78</v>
      </c>
      <c r="L11" t="s">
        <v>91</v>
      </c>
      <c r="M11" t="s">
        <v>92</v>
      </c>
      <c r="N11" t="s">
        <v>140</v>
      </c>
      <c r="O11" t="s">
        <v>82</v>
      </c>
      <c r="P11" t="str">
        <f>"11112300F8 452090             "</f>
        <v xml:space="preserve">11112300F8 452090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69.98</v>
      </c>
      <c r="BM11">
        <v>10.5</v>
      </c>
      <c r="BN11">
        <v>80.48</v>
      </c>
      <c r="BO11">
        <v>80.48</v>
      </c>
      <c r="BQ11" t="s">
        <v>141</v>
      </c>
      <c r="BR11" t="s">
        <v>142</v>
      </c>
      <c r="BS11" s="3">
        <v>45811</v>
      </c>
      <c r="BT11" s="4">
        <v>0.42777777777777776</v>
      </c>
      <c r="BU11" t="s">
        <v>118</v>
      </c>
      <c r="BV11" t="s">
        <v>86</v>
      </c>
      <c r="BY11">
        <v>1200</v>
      </c>
      <c r="BZ11" t="s">
        <v>87</v>
      </c>
      <c r="CA11" t="s">
        <v>119</v>
      </c>
      <c r="CC11" t="s">
        <v>92</v>
      </c>
      <c r="CD11">
        <v>7480</v>
      </c>
      <c r="CE11" t="s">
        <v>89</v>
      </c>
      <c r="CF11" s="3">
        <v>45812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"009943425408"</f>
        <v>009943425408</v>
      </c>
      <c r="F12" s="3">
        <v>45810</v>
      </c>
      <c r="G12">
        <v>202603</v>
      </c>
      <c r="H12" t="s">
        <v>75</v>
      </c>
      <c r="I12" t="s">
        <v>76</v>
      </c>
      <c r="J12" t="s">
        <v>77</v>
      </c>
      <c r="K12" t="s">
        <v>78</v>
      </c>
      <c r="L12" t="s">
        <v>98</v>
      </c>
      <c r="M12" t="s">
        <v>99</v>
      </c>
      <c r="N12" t="s">
        <v>143</v>
      </c>
      <c r="O12" t="s">
        <v>82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190.46</v>
      </c>
      <c r="AN12">
        <v>0</v>
      </c>
      <c r="AO12">
        <v>0</v>
      </c>
      <c r="AP12">
        <v>0</v>
      </c>
      <c r="AQ12">
        <v>21.38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260.44</v>
      </c>
      <c r="BM12">
        <v>39.07</v>
      </c>
      <c r="BN12">
        <v>299.51</v>
      </c>
      <c r="BO12">
        <v>299.51</v>
      </c>
      <c r="BQ12" t="s">
        <v>144</v>
      </c>
      <c r="BR12" t="s">
        <v>102</v>
      </c>
      <c r="BS12" s="3">
        <v>45811</v>
      </c>
      <c r="BT12" s="4">
        <v>0.63263888888888886</v>
      </c>
      <c r="BU12" t="s">
        <v>145</v>
      </c>
      <c r="BV12" t="s">
        <v>90</v>
      </c>
      <c r="BW12" t="s">
        <v>146</v>
      </c>
      <c r="BX12" t="s">
        <v>147</v>
      </c>
      <c r="BY12">
        <v>1200</v>
      </c>
      <c r="BZ12" t="s">
        <v>104</v>
      </c>
      <c r="CA12" t="s">
        <v>148</v>
      </c>
      <c r="CC12" t="s">
        <v>99</v>
      </c>
      <c r="CD12">
        <v>4052</v>
      </c>
      <c r="CE12" t="s">
        <v>89</v>
      </c>
      <c r="CF12" s="3">
        <v>45811</v>
      </c>
      <c r="CI12">
        <v>1</v>
      </c>
      <c r="CJ12">
        <v>1</v>
      </c>
      <c r="CK12">
        <v>21</v>
      </c>
      <c r="CL12" t="s">
        <v>86</v>
      </c>
      <c r="CM12" s="4">
        <v>0.63263888888888886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"009943090740"</f>
        <v>009943090740</v>
      </c>
      <c r="F13" s="3">
        <v>45811</v>
      </c>
      <c r="G13">
        <v>202603</v>
      </c>
      <c r="H13" t="s">
        <v>75</v>
      </c>
      <c r="I13" t="s">
        <v>76</v>
      </c>
      <c r="J13" t="s">
        <v>77</v>
      </c>
      <c r="K13" t="s">
        <v>78</v>
      </c>
      <c r="L13" t="s">
        <v>91</v>
      </c>
      <c r="M13" t="s">
        <v>92</v>
      </c>
      <c r="N13" t="s">
        <v>149</v>
      </c>
      <c r="O13" t="s">
        <v>150</v>
      </c>
      <c r="P13" t="str">
        <f>"11005000BT 402196             "</f>
        <v xml:space="preserve">11005000BT 402196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49.89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10.8</v>
      </c>
      <c r="BJ13">
        <v>19.7</v>
      </c>
      <c r="BK13">
        <v>20</v>
      </c>
      <c r="BL13">
        <v>168.84</v>
      </c>
      <c r="BM13">
        <v>25.33</v>
      </c>
      <c r="BN13">
        <v>194.17</v>
      </c>
      <c r="BO13">
        <v>194.17</v>
      </c>
      <c r="BP13" t="s">
        <v>151</v>
      </c>
      <c r="BQ13" t="s">
        <v>152</v>
      </c>
      <c r="BR13" t="s">
        <v>153</v>
      </c>
      <c r="BS13" s="3">
        <v>45814</v>
      </c>
      <c r="BT13" s="4">
        <v>0.57361111111111107</v>
      </c>
      <c r="BU13" t="s">
        <v>114</v>
      </c>
      <c r="BV13" t="s">
        <v>86</v>
      </c>
      <c r="BY13">
        <v>98436.84</v>
      </c>
      <c r="BZ13" t="s">
        <v>154</v>
      </c>
      <c r="CA13" t="s">
        <v>115</v>
      </c>
      <c r="CC13" t="s">
        <v>92</v>
      </c>
      <c r="CD13">
        <v>8002</v>
      </c>
      <c r="CE13" t="s">
        <v>89</v>
      </c>
      <c r="CF13" s="3">
        <v>45817</v>
      </c>
      <c r="CI13">
        <v>3</v>
      </c>
      <c r="CJ13">
        <v>3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"009944781789"</f>
        <v>009944781789</v>
      </c>
      <c r="F14" s="3">
        <v>45811</v>
      </c>
      <c r="G14">
        <v>202603</v>
      </c>
      <c r="H14" t="s">
        <v>91</v>
      </c>
      <c r="I14" t="s">
        <v>92</v>
      </c>
      <c r="J14" t="s">
        <v>155</v>
      </c>
      <c r="K14" t="s">
        <v>78</v>
      </c>
      <c r="L14" t="s">
        <v>156</v>
      </c>
      <c r="M14" t="s">
        <v>157</v>
      </c>
      <c r="N14" t="s">
        <v>158</v>
      </c>
      <c r="O14" t="s">
        <v>82</v>
      </c>
      <c r="P14" t="str">
        <f>"JHB                           "</f>
        <v xml:space="preserve">JHB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603.62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4</v>
      </c>
      <c r="BI14">
        <v>25.6</v>
      </c>
      <c r="BJ14">
        <v>56.1</v>
      </c>
      <c r="BK14">
        <v>56.5</v>
      </c>
      <c r="BL14">
        <v>1975.48</v>
      </c>
      <c r="BM14">
        <v>296.32</v>
      </c>
      <c r="BN14">
        <v>2271.8000000000002</v>
      </c>
      <c r="BO14">
        <v>2271.8000000000002</v>
      </c>
      <c r="BQ14" t="s">
        <v>159</v>
      </c>
      <c r="BR14" t="s">
        <v>160</v>
      </c>
      <c r="BS14" s="3">
        <v>45812</v>
      </c>
      <c r="BT14" s="4">
        <v>0.45555555555555555</v>
      </c>
      <c r="BU14" t="s">
        <v>161</v>
      </c>
      <c r="BV14" t="s">
        <v>90</v>
      </c>
      <c r="BW14" t="s">
        <v>162</v>
      </c>
      <c r="BX14" t="s">
        <v>163</v>
      </c>
      <c r="BY14">
        <v>280680.90000000002</v>
      </c>
      <c r="BZ14" t="s">
        <v>87</v>
      </c>
      <c r="CC14" t="s">
        <v>157</v>
      </c>
      <c r="CD14">
        <v>1685</v>
      </c>
      <c r="CE14" t="s">
        <v>89</v>
      </c>
      <c r="CF14" s="3">
        <v>45813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"009943430851"</f>
        <v>009943430851</v>
      </c>
      <c r="F15" s="3">
        <v>45812</v>
      </c>
      <c r="G15">
        <v>202603</v>
      </c>
      <c r="H15" t="s">
        <v>75</v>
      </c>
      <c r="I15" t="s">
        <v>76</v>
      </c>
      <c r="J15" t="s">
        <v>77</v>
      </c>
      <c r="K15" t="s">
        <v>78</v>
      </c>
      <c r="L15" t="s">
        <v>120</v>
      </c>
      <c r="M15" t="s">
        <v>121</v>
      </c>
      <c r="N15" t="s">
        <v>122</v>
      </c>
      <c r="O15" t="s">
        <v>82</v>
      </c>
      <c r="P15" t="str">
        <f>"11116561PC 402190             "</f>
        <v xml:space="preserve">11116561PC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20.9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69.5</v>
      </c>
      <c r="BM15">
        <v>10.43</v>
      </c>
      <c r="BN15">
        <v>79.930000000000007</v>
      </c>
      <c r="BO15">
        <v>79.930000000000007</v>
      </c>
      <c r="BQ15" t="s">
        <v>123</v>
      </c>
      <c r="BR15" t="s">
        <v>164</v>
      </c>
      <c r="BS15" s="3">
        <v>45813</v>
      </c>
      <c r="BT15" s="4">
        <v>0.42777777777777776</v>
      </c>
      <c r="BU15" t="s">
        <v>124</v>
      </c>
      <c r="BV15" t="s">
        <v>86</v>
      </c>
      <c r="BY15">
        <v>1200</v>
      </c>
      <c r="BZ15" t="s">
        <v>87</v>
      </c>
      <c r="CA15" t="s">
        <v>125</v>
      </c>
      <c r="CC15" t="s">
        <v>121</v>
      </c>
      <c r="CD15">
        <v>4300</v>
      </c>
      <c r="CE15" t="s">
        <v>89</v>
      </c>
      <c r="CF15" s="3">
        <v>45813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"009944219442"</f>
        <v>009944219442</v>
      </c>
      <c r="F16" s="3">
        <v>45812</v>
      </c>
      <c r="G16">
        <v>202603</v>
      </c>
      <c r="H16" t="s">
        <v>75</v>
      </c>
      <c r="I16" t="s">
        <v>76</v>
      </c>
      <c r="J16" t="s">
        <v>77</v>
      </c>
      <c r="K16" t="s">
        <v>78</v>
      </c>
      <c r="L16" t="s">
        <v>98</v>
      </c>
      <c r="M16" t="s">
        <v>99</v>
      </c>
      <c r="N16" t="s">
        <v>100</v>
      </c>
      <c r="O16" t="s">
        <v>82</v>
      </c>
      <c r="P16" t="str">
        <f>"11116560PC 432090             "</f>
        <v xml:space="preserve">11116560PC 432090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20.9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0.3</v>
      </c>
      <c r="BK16">
        <v>1</v>
      </c>
      <c r="BL16">
        <v>69.5</v>
      </c>
      <c r="BM16">
        <v>10.43</v>
      </c>
      <c r="BN16">
        <v>79.930000000000007</v>
      </c>
      <c r="BO16">
        <v>79.930000000000007</v>
      </c>
      <c r="BP16" t="s">
        <v>165</v>
      </c>
      <c r="BQ16" t="s">
        <v>166</v>
      </c>
      <c r="BR16" t="s">
        <v>167</v>
      </c>
      <c r="BS16" s="3">
        <v>45813</v>
      </c>
      <c r="BT16" s="4">
        <v>0.43888888888888888</v>
      </c>
      <c r="BU16" t="s">
        <v>168</v>
      </c>
      <c r="BV16" t="s">
        <v>90</v>
      </c>
      <c r="BW16" t="s">
        <v>146</v>
      </c>
      <c r="BX16" t="s">
        <v>147</v>
      </c>
      <c r="BY16">
        <v>1320</v>
      </c>
      <c r="BZ16" t="s">
        <v>87</v>
      </c>
      <c r="CA16" t="s">
        <v>105</v>
      </c>
      <c r="CC16" t="s">
        <v>99</v>
      </c>
      <c r="CD16">
        <v>4000</v>
      </c>
      <c r="CE16" t="s">
        <v>89</v>
      </c>
      <c r="CF16" s="3">
        <v>45813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"009944682906"</f>
        <v>009944682906</v>
      </c>
      <c r="F17" s="3">
        <v>45812</v>
      </c>
      <c r="G17">
        <v>202603</v>
      </c>
      <c r="H17" t="s">
        <v>75</v>
      </c>
      <c r="I17" t="s">
        <v>76</v>
      </c>
      <c r="J17" t="s">
        <v>77</v>
      </c>
      <c r="K17" t="s">
        <v>78</v>
      </c>
      <c r="L17" t="s">
        <v>126</v>
      </c>
      <c r="M17" t="s">
        <v>127</v>
      </c>
      <c r="N17" t="s">
        <v>128</v>
      </c>
      <c r="O17" t="s">
        <v>82</v>
      </c>
      <c r="P17" t="str">
        <f>"11116560PC 432090             "</f>
        <v xml:space="preserve">11116560PC 432090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20.9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69.5</v>
      </c>
      <c r="BM17">
        <v>10.43</v>
      </c>
      <c r="BN17">
        <v>79.930000000000007</v>
      </c>
      <c r="BO17">
        <v>79.930000000000007</v>
      </c>
      <c r="BP17" t="s">
        <v>165</v>
      </c>
      <c r="BQ17" t="s">
        <v>169</v>
      </c>
      <c r="BR17" t="s">
        <v>170</v>
      </c>
      <c r="BS17" s="3">
        <v>45813</v>
      </c>
      <c r="BT17" s="4">
        <v>0.79722222222222228</v>
      </c>
      <c r="BU17" t="s">
        <v>171</v>
      </c>
      <c r="BV17" t="s">
        <v>90</v>
      </c>
      <c r="BW17" t="s">
        <v>137</v>
      </c>
      <c r="BX17" t="s">
        <v>172</v>
      </c>
      <c r="BY17">
        <v>1320</v>
      </c>
      <c r="BZ17" t="s">
        <v>87</v>
      </c>
      <c r="CA17" t="s">
        <v>173</v>
      </c>
      <c r="CC17" t="s">
        <v>127</v>
      </c>
      <c r="CD17">
        <v>3610</v>
      </c>
      <c r="CE17" t="s">
        <v>89</v>
      </c>
      <c r="CF17" s="3">
        <v>45813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"009944874903"</f>
        <v>009944874903</v>
      </c>
      <c r="F18" s="3">
        <v>45812</v>
      </c>
      <c r="G18">
        <v>202603</v>
      </c>
      <c r="H18" t="s">
        <v>174</v>
      </c>
      <c r="I18" t="s">
        <v>175</v>
      </c>
      <c r="J18" t="s">
        <v>176</v>
      </c>
      <c r="K18" t="s">
        <v>78</v>
      </c>
      <c r="L18" t="s">
        <v>75</v>
      </c>
      <c r="M18" t="s">
        <v>76</v>
      </c>
      <c r="N18" t="s">
        <v>177</v>
      </c>
      <c r="O18" t="s">
        <v>178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48.98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2.4</v>
      </c>
      <c r="BK18">
        <v>2.5</v>
      </c>
      <c r="BL18">
        <v>162.88999999999999</v>
      </c>
      <c r="BM18">
        <v>24.43</v>
      </c>
      <c r="BN18">
        <v>187.32</v>
      </c>
      <c r="BO18">
        <v>187.32</v>
      </c>
      <c r="BQ18" t="s">
        <v>179</v>
      </c>
      <c r="BR18" t="s">
        <v>180</v>
      </c>
      <c r="BS18" s="3">
        <v>45813</v>
      </c>
      <c r="BT18" s="4">
        <v>0.35347222222222224</v>
      </c>
      <c r="BU18" t="s">
        <v>181</v>
      </c>
      <c r="BV18" t="s">
        <v>86</v>
      </c>
      <c r="BY18">
        <v>12000</v>
      </c>
      <c r="BZ18" t="s">
        <v>154</v>
      </c>
      <c r="CA18" t="s">
        <v>182</v>
      </c>
      <c r="CC18" t="s">
        <v>76</v>
      </c>
      <c r="CD18">
        <v>2000</v>
      </c>
      <c r="CE18" t="s">
        <v>89</v>
      </c>
      <c r="CF18" s="3">
        <v>45813</v>
      </c>
      <c r="CI18">
        <v>1</v>
      </c>
      <c r="CJ18">
        <v>1</v>
      </c>
      <c r="CK18">
        <v>31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"009944781791"</f>
        <v>009944781791</v>
      </c>
      <c r="F19" s="3">
        <v>45812</v>
      </c>
      <c r="G19">
        <v>202603</v>
      </c>
      <c r="H19" t="s">
        <v>91</v>
      </c>
      <c r="I19" t="s">
        <v>92</v>
      </c>
      <c r="J19" t="s">
        <v>155</v>
      </c>
      <c r="K19" t="s">
        <v>78</v>
      </c>
      <c r="L19" t="s">
        <v>75</v>
      </c>
      <c r="M19" t="s">
        <v>76</v>
      </c>
      <c r="N19" t="s">
        <v>183</v>
      </c>
      <c r="O19" t="s">
        <v>150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57.1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20</v>
      </c>
      <c r="BJ19">
        <v>24.2</v>
      </c>
      <c r="BK19">
        <v>25</v>
      </c>
      <c r="BL19">
        <v>195.45</v>
      </c>
      <c r="BM19">
        <v>29.32</v>
      </c>
      <c r="BN19">
        <v>224.77</v>
      </c>
      <c r="BO19">
        <v>224.77</v>
      </c>
      <c r="BQ19" t="s">
        <v>184</v>
      </c>
      <c r="BR19" t="s">
        <v>160</v>
      </c>
      <c r="BS19" s="3">
        <v>45814</v>
      </c>
      <c r="BT19" s="4">
        <v>0.45833333333333331</v>
      </c>
      <c r="BU19" t="s">
        <v>185</v>
      </c>
      <c r="BV19" t="s">
        <v>86</v>
      </c>
      <c r="BY19">
        <v>120750</v>
      </c>
      <c r="BZ19" t="s">
        <v>154</v>
      </c>
      <c r="CA19" t="s">
        <v>186</v>
      </c>
      <c r="CC19" t="s">
        <v>76</v>
      </c>
      <c r="CD19">
        <v>2131</v>
      </c>
      <c r="CE19" t="s">
        <v>89</v>
      </c>
      <c r="CF19" s="3">
        <v>45814</v>
      </c>
      <c r="CI19">
        <v>3</v>
      </c>
      <c r="CJ19">
        <v>2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"009944781790"</f>
        <v>009944781790</v>
      </c>
      <c r="F20" s="3">
        <v>45812</v>
      </c>
      <c r="G20">
        <v>202603</v>
      </c>
      <c r="H20" t="s">
        <v>91</v>
      </c>
      <c r="I20" t="s">
        <v>92</v>
      </c>
      <c r="J20" t="s">
        <v>155</v>
      </c>
      <c r="K20" t="s">
        <v>78</v>
      </c>
      <c r="L20" t="s">
        <v>187</v>
      </c>
      <c r="M20" t="s">
        <v>188</v>
      </c>
      <c r="N20" t="s">
        <v>189</v>
      </c>
      <c r="O20" t="s">
        <v>150</v>
      </c>
      <c r="P20" t="str">
        <f>"MT CPT                        "</f>
        <v xml:space="preserve">MT CPT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4.5999999999999996</v>
      </c>
      <c r="BJ20">
        <v>6.6</v>
      </c>
      <c r="BK20">
        <v>7</v>
      </c>
      <c r="BL20">
        <v>195.12</v>
      </c>
      <c r="BM20">
        <v>29.27</v>
      </c>
      <c r="BN20">
        <v>224.39</v>
      </c>
      <c r="BO20">
        <v>224.39</v>
      </c>
      <c r="BQ20" t="s">
        <v>190</v>
      </c>
      <c r="BR20" t="s">
        <v>160</v>
      </c>
      <c r="BS20" s="3">
        <v>45813</v>
      </c>
      <c r="BT20" s="4">
        <v>0.54166666666666663</v>
      </c>
      <c r="BU20" t="s">
        <v>191</v>
      </c>
      <c r="BV20" t="s">
        <v>86</v>
      </c>
      <c r="BY20">
        <v>32898.519999999997</v>
      </c>
      <c r="BZ20" t="s">
        <v>154</v>
      </c>
      <c r="CA20" t="s">
        <v>192</v>
      </c>
      <c r="CC20" t="s">
        <v>188</v>
      </c>
      <c r="CD20">
        <v>6500</v>
      </c>
      <c r="CE20" t="s">
        <v>89</v>
      </c>
      <c r="CF20" s="3">
        <v>45814</v>
      </c>
      <c r="CI20">
        <v>1</v>
      </c>
      <c r="CJ20">
        <v>1</v>
      </c>
      <c r="CK20">
        <v>43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"009943430806"</f>
        <v>009943430806</v>
      </c>
      <c r="F21" s="3">
        <v>45813</v>
      </c>
      <c r="G21">
        <v>202603</v>
      </c>
      <c r="H21" t="s">
        <v>75</v>
      </c>
      <c r="I21" t="s">
        <v>76</v>
      </c>
      <c r="J21" t="s">
        <v>77</v>
      </c>
      <c r="K21" t="s">
        <v>78</v>
      </c>
      <c r="L21" t="s">
        <v>98</v>
      </c>
      <c r="M21" t="s">
        <v>99</v>
      </c>
      <c r="N21" t="s">
        <v>193</v>
      </c>
      <c r="O21" t="s">
        <v>82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20.9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69.5</v>
      </c>
      <c r="BM21">
        <v>10.43</v>
      </c>
      <c r="BN21">
        <v>79.930000000000007</v>
      </c>
      <c r="BO21">
        <v>79.930000000000007</v>
      </c>
      <c r="BQ21" t="s">
        <v>194</v>
      </c>
      <c r="BR21" t="s">
        <v>102</v>
      </c>
      <c r="BS21" s="3">
        <v>45814</v>
      </c>
      <c r="BT21" s="4">
        <v>0.54166666666666663</v>
      </c>
      <c r="BU21" t="s">
        <v>195</v>
      </c>
      <c r="BV21" t="s">
        <v>90</v>
      </c>
      <c r="BW21" t="s">
        <v>146</v>
      </c>
      <c r="BX21" t="s">
        <v>196</v>
      </c>
      <c r="BY21">
        <v>1320</v>
      </c>
      <c r="BZ21" t="s">
        <v>87</v>
      </c>
      <c r="CA21" t="s">
        <v>197</v>
      </c>
      <c r="CC21" t="s">
        <v>99</v>
      </c>
      <c r="CD21">
        <v>4000</v>
      </c>
      <c r="CE21" t="s">
        <v>89</v>
      </c>
      <c r="CF21" s="3">
        <v>45814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"009944219441"</f>
        <v>009944219441</v>
      </c>
      <c r="F22" s="3">
        <v>45813</v>
      </c>
      <c r="G22">
        <v>202603</v>
      </c>
      <c r="H22" t="s">
        <v>75</v>
      </c>
      <c r="I22" t="s">
        <v>76</v>
      </c>
      <c r="J22" t="s">
        <v>77</v>
      </c>
      <c r="K22" t="s">
        <v>78</v>
      </c>
      <c r="L22" t="s">
        <v>98</v>
      </c>
      <c r="M22" t="s">
        <v>99</v>
      </c>
      <c r="N22" t="s">
        <v>100</v>
      </c>
      <c r="O22" t="s">
        <v>82</v>
      </c>
      <c r="P22" t="str">
        <f>"11116561PC 402190             "</f>
        <v xml:space="preserve">11116561PC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20.9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0.3</v>
      </c>
      <c r="BK22">
        <v>1</v>
      </c>
      <c r="BL22">
        <v>69.5</v>
      </c>
      <c r="BM22">
        <v>10.43</v>
      </c>
      <c r="BN22">
        <v>79.930000000000007</v>
      </c>
      <c r="BO22">
        <v>79.930000000000007</v>
      </c>
      <c r="BQ22" t="s">
        <v>198</v>
      </c>
      <c r="BR22" t="s">
        <v>102</v>
      </c>
      <c r="BS22" s="3">
        <v>45814</v>
      </c>
      <c r="BT22" s="4">
        <v>0.37847222222222221</v>
      </c>
      <c r="BU22" t="s">
        <v>103</v>
      </c>
      <c r="BV22" t="s">
        <v>86</v>
      </c>
      <c r="BY22">
        <v>1320</v>
      </c>
      <c r="BZ22" t="s">
        <v>87</v>
      </c>
      <c r="CA22" t="s">
        <v>105</v>
      </c>
      <c r="CC22" t="s">
        <v>99</v>
      </c>
      <c r="CD22">
        <v>4001</v>
      </c>
      <c r="CE22" t="s">
        <v>89</v>
      </c>
      <c r="CF22" s="3">
        <v>45814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"009944682905"</f>
        <v>009944682905</v>
      </c>
      <c r="F23" s="3">
        <v>45813</v>
      </c>
      <c r="G23">
        <v>202603</v>
      </c>
      <c r="H23" t="s">
        <v>75</v>
      </c>
      <c r="I23" t="s">
        <v>76</v>
      </c>
      <c r="J23" t="s">
        <v>77</v>
      </c>
      <c r="K23" t="s">
        <v>78</v>
      </c>
      <c r="L23" t="s">
        <v>126</v>
      </c>
      <c r="M23" t="s">
        <v>127</v>
      </c>
      <c r="N23" t="s">
        <v>199</v>
      </c>
      <c r="O23" t="s">
        <v>82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20.9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0.3</v>
      </c>
      <c r="BK23">
        <v>1</v>
      </c>
      <c r="BL23">
        <v>69.5</v>
      </c>
      <c r="BM23">
        <v>10.43</v>
      </c>
      <c r="BN23">
        <v>79.930000000000007</v>
      </c>
      <c r="BO23">
        <v>79.930000000000007</v>
      </c>
      <c r="BQ23" t="s">
        <v>200</v>
      </c>
      <c r="BR23" t="s">
        <v>102</v>
      </c>
      <c r="BS23" s="3">
        <v>45814</v>
      </c>
      <c r="BT23" s="4">
        <v>0.41666666666666669</v>
      </c>
      <c r="BU23" t="s">
        <v>201</v>
      </c>
      <c r="BV23" t="s">
        <v>86</v>
      </c>
      <c r="BY23">
        <v>1320</v>
      </c>
      <c r="BZ23" t="s">
        <v>87</v>
      </c>
      <c r="CA23" t="s">
        <v>197</v>
      </c>
      <c r="CC23" t="s">
        <v>127</v>
      </c>
      <c r="CD23">
        <v>3610</v>
      </c>
      <c r="CE23" t="s">
        <v>89</v>
      </c>
      <c r="CF23" s="3">
        <v>45814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"009942936825"</f>
        <v>009942936825</v>
      </c>
      <c r="F24" s="3">
        <v>45813</v>
      </c>
      <c r="G24">
        <v>202603</v>
      </c>
      <c r="H24" t="s">
        <v>75</v>
      </c>
      <c r="I24" t="s">
        <v>76</v>
      </c>
      <c r="J24" t="s">
        <v>77</v>
      </c>
      <c r="K24" t="s">
        <v>78</v>
      </c>
      <c r="L24" t="s">
        <v>202</v>
      </c>
      <c r="M24" t="s">
        <v>203</v>
      </c>
      <c r="N24" t="s">
        <v>204</v>
      </c>
      <c r="O24" t="s">
        <v>82</v>
      </c>
      <c r="P24" t="str">
        <f>"182086308C 460040             "</f>
        <v xml:space="preserve">182086308C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20.9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69.5</v>
      </c>
      <c r="BM24">
        <v>10.43</v>
      </c>
      <c r="BN24">
        <v>79.930000000000007</v>
      </c>
      <c r="BO24">
        <v>79.930000000000007</v>
      </c>
      <c r="BQ24" t="s">
        <v>205</v>
      </c>
      <c r="BR24" t="s">
        <v>135</v>
      </c>
      <c r="BS24" s="3">
        <v>45814</v>
      </c>
      <c r="BT24" s="4">
        <v>0.39583333333333331</v>
      </c>
      <c r="BU24" t="s">
        <v>206</v>
      </c>
      <c r="BV24" t="s">
        <v>86</v>
      </c>
      <c r="BY24">
        <v>1200</v>
      </c>
      <c r="BZ24" t="s">
        <v>87</v>
      </c>
      <c r="CA24" t="s">
        <v>207</v>
      </c>
      <c r="CC24" t="s">
        <v>203</v>
      </c>
      <c r="CD24">
        <v>1200</v>
      </c>
      <c r="CE24" t="s">
        <v>89</v>
      </c>
      <c r="CF24" s="3">
        <v>45814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"009944036131"</f>
        <v>009944036131</v>
      </c>
      <c r="F25" s="3">
        <v>45813</v>
      </c>
      <c r="G25">
        <v>202603</v>
      </c>
      <c r="H25" t="s">
        <v>208</v>
      </c>
      <c r="I25" t="s">
        <v>209</v>
      </c>
      <c r="J25" t="s">
        <v>210</v>
      </c>
      <c r="K25" t="s">
        <v>78</v>
      </c>
      <c r="L25" t="s">
        <v>79</v>
      </c>
      <c r="M25" t="s">
        <v>80</v>
      </c>
      <c r="N25" t="s">
        <v>210</v>
      </c>
      <c r="O25" t="s">
        <v>82</v>
      </c>
      <c r="P25" t="str">
        <f>"11912270 fm                   "</f>
        <v xml:space="preserve">11912270 fm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1.4</v>
      </c>
      <c r="BK25">
        <v>1.5</v>
      </c>
      <c r="BL25">
        <v>69.5</v>
      </c>
      <c r="BM25">
        <v>10.43</v>
      </c>
      <c r="BN25">
        <v>79.930000000000007</v>
      </c>
      <c r="BO25">
        <v>79.930000000000007</v>
      </c>
      <c r="BQ25" t="s">
        <v>211</v>
      </c>
      <c r="BR25" t="s">
        <v>212</v>
      </c>
      <c r="BS25" s="3">
        <v>45814</v>
      </c>
      <c r="BT25" s="4">
        <v>0.41249999999999998</v>
      </c>
      <c r="BU25" t="s">
        <v>213</v>
      </c>
      <c r="BV25" t="s">
        <v>86</v>
      </c>
      <c r="BY25">
        <v>7200</v>
      </c>
      <c r="BZ25" t="s">
        <v>87</v>
      </c>
      <c r="CA25" t="s">
        <v>214</v>
      </c>
      <c r="CC25" t="s">
        <v>80</v>
      </c>
      <c r="CD25">
        <v>6000</v>
      </c>
      <c r="CE25" t="s">
        <v>89</v>
      </c>
      <c r="CF25" s="3">
        <v>45814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"009943104963"</f>
        <v>009943104963</v>
      </c>
      <c r="F26" s="3">
        <v>45813</v>
      </c>
      <c r="G26">
        <v>202603</v>
      </c>
      <c r="H26" t="s">
        <v>215</v>
      </c>
      <c r="I26" t="s">
        <v>216</v>
      </c>
      <c r="J26" t="s">
        <v>217</v>
      </c>
      <c r="K26" t="s">
        <v>78</v>
      </c>
      <c r="L26" t="s">
        <v>75</v>
      </c>
      <c r="M26" t="s">
        <v>76</v>
      </c>
      <c r="N26" t="s">
        <v>218</v>
      </c>
      <c r="O26" t="s">
        <v>150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0.5</v>
      </c>
      <c r="BK26">
        <v>2</v>
      </c>
      <c r="BL26">
        <v>195.12</v>
      </c>
      <c r="BM26">
        <v>29.27</v>
      </c>
      <c r="BN26">
        <v>224.39</v>
      </c>
      <c r="BO26">
        <v>224.39</v>
      </c>
      <c r="BQ26" t="s">
        <v>219</v>
      </c>
      <c r="BR26" t="s">
        <v>220</v>
      </c>
      <c r="BS26" s="3">
        <v>45814</v>
      </c>
      <c r="BT26" s="4">
        <v>0.36180555555555555</v>
      </c>
      <c r="BU26" t="s">
        <v>221</v>
      </c>
      <c r="BV26" t="s">
        <v>86</v>
      </c>
      <c r="BY26">
        <v>2400</v>
      </c>
      <c r="BZ26" t="s">
        <v>154</v>
      </c>
      <c r="CA26" t="s">
        <v>222</v>
      </c>
      <c r="CC26" t="s">
        <v>76</v>
      </c>
      <c r="CD26">
        <v>2000</v>
      </c>
      <c r="CE26" t="s">
        <v>89</v>
      </c>
      <c r="CF26" s="3">
        <v>45814</v>
      </c>
      <c r="CI26">
        <v>1</v>
      </c>
      <c r="CJ26">
        <v>1</v>
      </c>
      <c r="CK26">
        <v>43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"009944781799"</f>
        <v>009944781799</v>
      </c>
      <c r="F27" s="3">
        <v>45813</v>
      </c>
      <c r="G27">
        <v>202603</v>
      </c>
      <c r="H27" t="s">
        <v>91</v>
      </c>
      <c r="I27" t="s">
        <v>92</v>
      </c>
      <c r="J27" t="s">
        <v>155</v>
      </c>
      <c r="K27" t="s">
        <v>78</v>
      </c>
      <c r="L27" t="s">
        <v>223</v>
      </c>
      <c r="M27" t="s">
        <v>224</v>
      </c>
      <c r="N27" t="s">
        <v>158</v>
      </c>
      <c r="O27" t="s">
        <v>150</v>
      </c>
      <c r="P27" t="str">
        <f>"JHB                           "</f>
        <v xml:space="preserve">JHB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40.409999999999997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8.6</v>
      </c>
      <c r="BJ27">
        <v>6.5</v>
      </c>
      <c r="BK27">
        <v>9</v>
      </c>
      <c r="BL27">
        <v>139.96</v>
      </c>
      <c r="BM27">
        <v>20.99</v>
      </c>
      <c r="BN27">
        <v>160.94999999999999</v>
      </c>
      <c r="BO27">
        <v>160.94999999999999</v>
      </c>
      <c r="BQ27" t="s">
        <v>159</v>
      </c>
      <c r="BR27" t="s">
        <v>160</v>
      </c>
      <c r="BS27" s="3">
        <v>45817</v>
      </c>
      <c r="BT27" s="4">
        <v>0.48402777777777778</v>
      </c>
      <c r="BU27" t="s">
        <v>225</v>
      </c>
      <c r="BV27" t="s">
        <v>86</v>
      </c>
      <c r="BY27">
        <v>32642.400000000001</v>
      </c>
      <c r="BZ27" t="s">
        <v>154</v>
      </c>
      <c r="CA27" t="s">
        <v>226</v>
      </c>
      <c r="CC27" t="s">
        <v>224</v>
      </c>
      <c r="CD27">
        <v>1683</v>
      </c>
      <c r="CE27" t="s">
        <v>89</v>
      </c>
      <c r="CF27" s="3">
        <v>45818</v>
      </c>
      <c r="CI27">
        <v>3</v>
      </c>
      <c r="CJ27">
        <v>2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"009944622470"</f>
        <v>009944622470</v>
      </c>
      <c r="F28" s="3">
        <v>45814</v>
      </c>
      <c r="G28">
        <v>202603</v>
      </c>
      <c r="H28" t="s">
        <v>98</v>
      </c>
      <c r="I28" t="s">
        <v>99</v>
      </c>
      <c r="J28" t="s">
        <v>227</v>
      </c>
      <c r="K28" t="s">
        <v>78</v>
      </c>
      <c r="L28" t="s">
        <v>91</v>
      </c>
      <c r="M28" t="s">
        <v>92</v>
      </c>
      <c r="N28" t="s">
        <v>228</v>
      </c>
      <c r="O28" t="s">
        <v>150</v>
      </c>
      <c r="P28" t="str">
        <f>"ZAHIDA ADAM                   "</f>
        <v xml:space="preserve">ZAHIDA ADAM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40.409999999999997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7.2</v>
      </c>
      <c r="BK28">
        <v>8</v>
      </c>
      <c r="BL28">
        <v>139.96</v>
      </c>
      <c r="BM28">
        <v>20.99</v>
      </c>
      <c r="BN28">
        <v>160.94999999999999</v>
      </c>
      <c r="BO28">
        <v>160.94999999999999</v>
      </c>
      <c r="BQ28" t="s">
        <v>229</v>
      </c>
      <c r="BR28" t="s">
        <v>230</v>
      </c>
      <c r="BS28" s="3">
        <v>45817</v>
      </c>
      <c r="BT28" s="4">
        <v>0.375</v>
      </c>
      <c r="BU28" t="s">
        <v>231</v>
      </c>
      <c r="BV28" t="s">
        <v>86</v>
      </c>
      <c r="BY28">
        <v>36000</v>
      </c>
      <c r="BZ28" t="s">
        <v>154</v>
      </c>
      <c r="CA28" t="s">
        <v>232</v>
      </c>
      <c r="CC28" t="s">
        <v>92</v>
      </c>
      <c r="CD28">
        <v>7708</v>
      </c>
      <c r="CE28" t="s">
        <v>89</v>
      </c>
      <c r="CF28" s="3">
        <v>45819</v>
      </c>
      <c r="CI28">
        <v>3</v>
      </c>
      <c r="CJ28">
        <v>1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"009943428931"</f>
        <v>009943428931</v>
      </c>
      <c r="F29" s="3">
        <v>45814</v>
      </c>
      <c r="G29">
        <v>202603</v>
      </c>
      <c r="H29" t="s">
        <v>75</v>
      </c>
      <c r="I29" t="s">
        <v>76</v>
      </c>
      <c r="J29" t="s">
        <v>77</v>
      </c>
      <c r="K29" t="s">
        <v>78</v>
      </c>
      <c r="L29" t="s">
        <v>174</v>
      </c>
      <c r="M29" t="s">
        <v>175</v>
      </c>
      <c r="N29" t="s">
        <v>233</v>
      </c>
      <c r="O29" t="s">
        <v>82</v>
      </c>
      <c r="P29" t="str">
        <f>"11005000BT 402190             "</f>
        <v xml:space="preserve">11005000BT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16.739999999999998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1.7</v>
      </c>
      <c r="BK29">
        <v>2</v>
      </c>
      <c r="BL29">
        <v>86.24</v>
      </c>
      <c r="BM29">
        <v>12.94</v>
      </c>
      <c r="BN29">
        <v>99.18</v>
      </c>
      <c r="BO29">
        <v>99.18</v>
      </c>
      <c r="BP29" t="s">
        <v>234</v>
      </c>
      <c r="BQ29" t="s">
        <v>235</v>
      </c>
      <c r="BR29" t="s">
        <v>236</v>
      </c>
      <c r="BS29" s="3">
        <v>45817</v>
      </c>
      <c r="BT29" s="4">
        <v>0.59166666666666667</v>
      </c>
      <c r="BU29" t="s">
        <v>237</v>
      </c>
      <c r="BV29" t="s">
        <v>86</v>
      </c>
      <c r="BY29">
        <v>8349.18</v>
      </c>
      <c r="BZ29" t="s">
        <v>238</v>
      </c>
      <c r="CA29" t="s">
        <v>239</v>
      </c>
      <c r="CC29" t="s">
        <v>175</v>
      </c>
      <c r="CD29">
        <v>9323</v>
      </c>
      <c r="CE29" t="s">
        <v>89</v>
      </c>
      <c r="CF29" s="3">
        <v>45818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"009943430807"</f>
        <v>009943430807</v>
      </c>
      <c r="F30" s="3">
        <v>45814</v>
      </c>
      <c r="G30">
        <v>202603</v>
      </c>
      <c r="H30" t="s">
        <v>75</v>
      </c>
      <c r="I30" t="s">
        <v>76</v>
      </c>
      <c r="J30" t="s">
        <v>77</v>
      </c>
      <c r="K30" t="s">
        <v>78</v>
      </c>
      <c r="L30" t="s">
        <v>98</v>
      </c>
      <c r="M30" t="s">
        <v>99</v>
      </c>
      <c r="N30" t="s">
        <v>193</v>
      </c>
      <c r="O30" t="s">
        <v>82</v>
      </c>
      <c r="P30" t="str">
        <f>"11116561PC 402190             "</f>
        <v xml:space="preserve">11116561PC 402190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69.5</v>
      </c>
      <c r="BM30">
        <v>10.43</v>
      </c>
      <c r="BN30">
        <v>79.930000000000007</v>
      </c>
      <c r="BO30">
        <v>79.930000000000007</v>
      </c>
      <c r="BP30" t="s">
        <v>234</v>
      </c>
      <c r="BQ30" t="s">
        <v>240</v>
      </c>
      <c r="BR30" t="s">
        <v>164</v>
      </c>
      <c r="BS30" s="3">
        <v>45818</v>
      </c>
      <c r="BT30" s="4">
        <v>0.4777777777777778</v>
      </c>
      <c r="BU30" t="s">
        <v>241</v>
      </c>
      <c r="BV30" t="s">
        <v>90</v>
      </c>
      <c r="BW30" t="s">
        <v>146</v>
      </c>
      <c r="BX30" t="s">
        <v>138</v>
      </c>
      <c r="BY30">
        <v>1200</v>
      </c>
      <c r="BZ30" t="s">
        <v>87</v>
      </c>
      <c r="CA30" t="s">
        <v>132</v>
      </c>
      <c r="CC30" t="s">
        <v>99</v>
      </c>
      <c r="CD30">
        <v>4000</v>
      </c>
      <c r="CE30" t="s">
        <v>89</v>
      </c>
      <c r="CF30" s="3">
        <v>45819</v>
      </c>
      <c r="CI30">
        <v>1</v>
      </c>
      <c r="CJ30">
        <v>2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"009944505520"</f>
        <v>009944505520</v>
      </c>
      <c r="F31" s="3">
        <v>45814</v>
      </c>
      <c r="G31">
        <v>202603</v>
      </c>
      <c r="H31" t="s">
        <v>75</v>
      </c>
      <c r="I31" t="s">
        <v>76</v>
      </c>
      <c r="J31" t="s">
        <v>242</v>
      </c>
      <c r="K31" t="s">
        <v>78</v>
      </c>
      <c r="L31" t="s">
        <v>91</v>
      </c>
      <c r="M31" t="s">
        <v>92</v>
      </c>
      <c r="N31" t="s">
        <v>243</v>
      </c>
      <c r="O31" t="s">
        <v>150</v>
      </c>
      <c r="P31" t="str">
        <f>"11005000BT 402190             "</f>
        <v xml:space="preserve">11005000BT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40.409999999999997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3.7</v>
      </c>
      <c r="BJ31">
        <v>5.8</v>
      </c>
      <c r="BK31">
        <v>6</v>
      </c>
      <c r="BL31">
        <v>139.96</v>
      </c>
      <c r="BM31">
        <v>20.99</v>
      </c>
      <c r="BN31">
        <v>160.94999999999999</v>
      </c>
      <c r="BO31">
        <v>160.94999999999999</v>
      </c>
      <c r="BP31" t="s">
        <v>151</v>
      </c>
      <c r="BQ31" t="s">
        <v>244</v>
      </c>
      <c r="BR31" t="s">
        <v>245</v>
      </c>
      <c r="BS31" s="3">
        <v>45817</v>
      </c>
      <c r="BT31" s="4">
        <v>0.55763888888888891</v>
      </c>
      <c r="BU31" t="s">
        <v>114</v>
      </c>
      <c r="BV31" t="s">
        <v>86</v>
      </c>
      <c r="BY31">
        <v>29082</v>
      </c>
      <c r="BZ31" t="s">
        <v>154</v>
      </c>
      <c r="CA31" t="s">
        <v>115</v>
      </c>
      <c r="CC31" t="s">
        <v>92</v>
      </c>
      <c r="CD31">
        <v>8001</v>
      </c>
      <c r="CE31" t="s">
        <v>89</v>
      </c>
      <c r="CF31" s="3">
        <v>45818</v>
      </c>
      <c r="CI31">
        <v>3</v>
      </c>
      <c r="CJ31">
        <v>1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"009944505507"</f>
        <v>009944505507</v>
      </c>
      <c r="F32" s="3">
        <v>45814</v>
      </c>
      <c r="G32">
        <v>202603</v>
      </c>
      <c r="H32" t="s">
        <v>75</v>
      </c>
      <c r="I32" t="s">
        <v>76</v>
      </c>
      <c r="J32" t="s">
        <v>77</v>
      </c>
      <c r="K32" t="s">
        <v>78</v>
      </c>
      <c r="L32" t="s">
        <v>91</v>
      </c>
      <c r="M32" t="s">
        <v>92</v>
      </c>
      <c r="N32" t="s">
        <v>246</v>
      </c>
      <c r="O32" t="s">
        <v>82</v>
      </c>
      <c r="P32" t="str">
        <f>"1102265301 460040             "</f>
        <v xml:space="preserve">1102265301 460040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908.33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11</v>
      </c>
      <c r="BI32">
        <v>19.399999999999999</v>
      </c>
      <c r="BJ32">
        <v>86.8</v>
      </c>
      <c r="BK32">
        <v>87</v>
      </c>
      <c r="BL32">
        <v>3020.73</v>
      </c>
      <c r="BM32">
        <v>453.11</v>
      </c>
      <c r="BN32">
        <v>3473.84</v>
      </c>
      <c r="BO32">
        <v>3473.84</v>
      </c>
      <c r="BR32" t="s">
        <v>247</v>
      </c>
      <c r="BS32" s="3">
        <v>45817</v>
      </c>
      <c r="BT32" s="4">
        <v>0.53125</v>
      </c>
      <c r="BU32" t="s">
        <v>248</v>
      </c>
      <c r="BV32" t="s">
        <v>90</v>
      </c>
      <c r="BW32" t="s">
        <v>249</v>
      </c>
      <c r="BX32" t="s">
        <v>250</v>
      </c>
      <c r="BY32">
        <v>433795.21</v>
      </c>
      <c r="BZ32" t="s">
        <v>87</v>
      </c>
      <c r="CA32" t="s">
        <v>119</v>
      </c>
      <c r="CC32" t="s">
        <v>92</v>
      </c>
      <c r="CD32">
        <v>8000</v>
      </c>
      <c r="CE32" t="s">
        <v>89</v>
      </c>
      <c r="CF32" s="3">
        <v>45818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"009943428930"</f>
        <v>009943428930</v>
      </c>
      <c r="F33" s="3">
        <v>45814</v>
      </c>
      <c r="G33">
        <v>202603</v>
      </c>
      <c r="H33" t="s">
        <v>75</v>
      </c>
      <c r="I33" t="s">
        <v>76</v>
      </c>
      <c r="J33" t="s">
        <v>77</v>
      </c>
      <c r="K33" t="s">
        <v>78</v>
      </c>
      <c r="L33" t="s">
        <v>174</v>
      </c>
      <c r="M33" t="s">
        <v>175</v>
      </c>
      <c r="N33" t="s">
        <v>251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271.47000000000003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16.739999999999998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5.3</v>
      </c>
      <c r="BJ33">
        <v>25.6</v>
      </c>
      <c r="BK33">
        <v>26</v>
      </c>
      <c r="BL33">
        <v>919.53</v>
      </c>
      <c r="BM33">
        <v>137.93</v>
      </c>
      <c r="BN33">
        <v>1057.46</v>
      </c>
      <c r="BO33">
        <v>1057.46</v>
      </c>
      <c r="BQ33" t="s">
        <v>252</v>
      </c>
      <c r="BR33" t="s">
        <v>253</v>
      </c>
      <c r="BS33" s="3">
        <v>45817</v>
      </c>
      <c r="BT33" s="4">
        <v>0.59236111111111112</v>
      </c>
      <c r="BU33" t="s">
        <v>237</v>
      </c>
      <c r="BV33" t="s">
        <v>86</v>
      </c>
      <c r="BY33">
        <v>127810.23</v>
      </c>
      <c r="BZ33" t="s">
        <v>238</v>
      </c>
      <c r="CA33" t="s">
        <v>239</v>
      </c>
      <c r="CC33" t="s">
        <v>175</v>
      </c>
      <c r="CD33">
        <v>9323</v>
      </c>
      <c r="CE33" t="s">
        <v>89</v>
      </c>
      <c r="CF33" s="3">
        <v>45818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"080011537292"</f>
        <v>080011537292</v>
      </c>
      <c r="F34" s="3">
        <v>45817</v>
      </c>
      <c r="G34">
        <v>202603</v>
      </c>
      <c r="H34" t="s">
        <v>79</v>
      </c>
      <c r="I34" t="s">
        <v>80</v>
      </c>
      <c r="J34" t="s">
        <v>254</v>
      </c>
      <c r="K34" t="s">
        <v>78</v>
      </c>
      <c r="L34" t="s">
        <v>91</v>
      </c>
      <c r="M34" t="s">
        <v>92</v>
      </c>
      <c r="N34" t="s">
        <v>255</v>
      </c>
      <c r="O34" t="s">
        <v>150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40.409999999999997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</v>
      </c>
      <c r="BJ34">
        <v>2.4</v>
      </c>
      <c r="BK34">
        <v>5</v>
      </c>
      <c r="BL34">
        <v>139.96</v>
      </c>
      <c r="BM34">
        <v>20.99</v>
      </c>
      <c r="BN34">
        <v>160.94999999999999</v>
      </c>
      <c r="BO34">
        <v>160.94999999999999</v>
      </c>
      <c r="BP34" t="s">
        <v>256</v>
      </c>
      <c r="BQ34" t="s">
        <v>257</v>
      </c>
      <c r="BR34" t="s">
        <v>258</v>
      </c>
      <c r="BS34" s="3">
        <v>45819</v>
      </c>
      <c r="BT34" s="4">
        <v>0.41666666666666669</v>
      </c>
      <c r="BU34" t="s">
        <v>259</v>
      </c>
      <c r="BV34" t="s">
        <v>86</v>
      </c>
      <c r="BY34">
        <v>12000</v>
      </c>
      <c r="BZ34" t="s">
        <v>154</v>
      </c>
      <c r="CC34" t="s">
        <v>92</v>
      </c>
      <c r="CD34">
        <v>8001</v>
      </c>
      <c r="CE34" t="s">
        <v>260</v>
      </c>
      <c r="CI34">
        <v>3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"009943401926"</f>
        <v>009943401926</v>
      </c>
      <c r="F35" s="3">
        <v>45817</v>
      </c>
      <c r="G35">
        <v>202603</v>
      </c>
      <c r="H35" t="s">
        <v>261</v>
      </c>
      <c r="I35" t="s">
        <v>262</v>
      </c>
      <c r="J35" t="s">
        <v>263</v>
      </c>
      <c r="K35" t="s">
        <v>78</v>
      </c>
      <c r="L35" t="s">
        <v>264</v>
      </c>
      <c r="M35" t="s">
        <v>265</v>
      </c>
      <c r="N35" t="s">
        <v>254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69.5</v>
      </c>
      <c r="BM35">
        <v>10.43</v>
      </c>
      <c r="BN35">
        <v>79.930000000000007</v>
      </c>
      <c r="BO35">
        <v>79.930000000000007</v>
      </c>
      <c r="BQ35" t="s">
        <v>266</v>
      </c>
      <c r="BR35" t="s">
        <v>267</v>
      </c>
      <c r="BS35" s="3">
        <v>45818</v>
      </c>
      <c r="BT35" s="4">
        <v>0.37222222222222223</v>
      </c>
      <c r="BU35" t="s">
        <v>268</v>
      </c>
      <c r="BV35" t="s">
        <v>86</v>
      </c>
      <c r="BY35">
        <v>1200</v>
      </c>
      <c r="BZ35" t="s">
        <v>87</v>
      </c>
      <c r="CA35" t="s">
        <v>269</v>
      </c>
      <c r="CC35" t="s">
        <v>265</v>
      </c>
      <c r="CD35">
        <v>200</v>
      </c>
      <c r="CE35" t="s">
        <v>89</v>
      </c>
      <c r="CF35" s="3">
        <v>45818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"009944813208"</f>
        <v>009944813208</v>
      </c>
      <c r="F36" s="3">
        <v>45817</v>
      </c>
      <c r="G36">
        <v>202603</v>
      </c>
      <c r="H36" t="s">
        <v>98</v>
      </c>
      <c r="I36" t="s">
        <v>99</v>
      </c>
      <c r="J36" t="s">
        <v>270</v>
      </c>
      <c r="K36" t="s">
        <v>78</v>
      </c>
      <c r="L36" t="s">
        <v>271</v>
      </c>
      <c r="M36" t="s">
        <v>272</v>
      </c>
      <c r="N36" t="s">
        <v>270</v>
      </c>
      <c r="O36" t="s">
        <v>150</v>
      </c>
      <c r="P36" t="str">
        <f>"DAILY                         "</f>
        <v xml:space="preserve">DAILY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1.2</v>
      </c>
      <c r="BJ36">
        <v>2.4</v>
      </c>
      <c r="BK36">
        <v>3</v>
      </c>
      <c r="BL36">
        <v>195.12</v>
      </c>
      <c r="BM36">
        <v>29.27</v>
      </c>
      <c r="BN36">
        <v>224.39</v>
      </c>
      <c r="BO36">
        <v>224.39</v>
      </c>
      <c r="BQ36" t="s">
        <v>273</v>
      </c>
      <c r="BR36" t="s">
        <v>274</v>
      </c>
      <c r="BS36" s="3">
        <v>45819</v>
      </c>
      <c r="BT36" s="4">
        <v>0.57638888888888884</v>
      </c>
      <c r="BU36" t="s">
        <v>275</v>
      </c>
      <c r="BV36" t="s">
        <v>86</v>
      </c>
      <c r="BY36">
        <v>12000</v>
      </c>
      <c r="BZ36" t="s">
        <v>154</v>
      </c>
      <c r="CA36" t="s">
        <v>276</v>
      </c>
      <c r="CC36" t="s">
        <v>272</v>
      </c>
      <c r="CD36">
        <v>850</v>
      </c>
      <c r="CE36" t="s">
        <v>89</v>
      </c>
      <c r="CF36" s="3">
        <v>45819</v>
      </c>
      <c r="CI36">
        <v>2</v>
      </c>
      <c r="CJ36">
        <v>2</v>
      </c>
      <c r="CK36">
        <v>43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"009943425407"</f>
        <v>009943425407</v>
      </c>
      <c r="F37" s="3">
        <v>45817</v>
      </c>
      <c r="G37">
        <v>202603</v>
      </c>
      <c r="H37" t="s">
        <v>75</v>
      </c>
      <c r="I37" t="s">
        <v>76</v>
      </c>
      <c r="J37" t="s">
        <v>77</v>
      </c>
      <c r="K37" t="s">
        <v>78</v>
      </c>
      <c r="L37" t="s">
        <v>91</v>
      </c>
      <c r="M37" t="s">
        <v>92</v>
      </c>
      <c r="N37" t="s">
        <v>277</v>
      </c>
      <c r="O37" t="s">
        <v>82</v>
      </c>
      <c r="P37" t="str">
        <f>"11012500DI 460040             "</f>
        <v xml:space="preserve">11012500DI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52.22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4.9000000000000004</v>
      </c>
      <c r="BK37">
        <v>5</v>
      </c>
      <c r="BL37">
        <v>173.66</v>
      </c>
      <c r="BM37">
        <v>26.05</v>
      </c>
      <c r="BN37">
        <v>199.71</v>
      </c>
      <c r="BO37">
        <v>199.71</v>
      </c>
      <c r="BP37" t="s">
        <v>165</v>
      </c>
      <c r="BQ37" t="s">
        <v>278</v>
      </c>
      <c r="BR37" t="s">
        <v>279</v>
      </c>
      <c r="BS37" s="3">
        <v>45818</v>
      </c>
      <c r="BT37" s="4">
        <v>0.50694444444444442</v>
      </c>
      <c r="BU37" t="s">
        <v>280</v>
      </c>
      <c r="BV37" t="s">
        <v>86</v>
      </c>
      <c r="BY37">
        <v>24624</v>
      </c>
      <c r="BZ37" t="s">
        <v>87</v>
      </c>
      <c r="CC37" t="s">
        <v>92</v>
      </c>
      <c r="CD37">
        <v>7806</v>
      </c>
      <c r="CE37" t="s">
        <v>89</v>
      </c>
      <c r="CF37" s="3">
        <v>45819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"009944622472"</f>
        <v>009944622472</v>
      </c>
      <c r="F38" s="3">
        <v>45817</v>
      </c>
      <c r="G38">
        <v>202603</v>
      </c>
      <c r="H38" t="s">
        <v>98</v>
      </c>
      <c r="I38" t="s">
        <v>99</v>
      </c>
      <c r="J38" t="s">
        <v>281</v>
      </c>
      <c r="K38" t="s">
        <v>78</v>
      </c>
      <c r="L38" t="s">
        <v>91</v>
      </c>
      <c r="M38" t="s">
        <v>92</v>
      </c>
      <c r="N38" t="s">
        <v>282</v>
      </c>
      <c r="O38" t="s">
        <v>283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507.86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270.60000000000002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</v>
      </c>
      <c r="BJ38">
        <v>3.2</v>
      </c>
      <c r="BK38">
        <v>5</v>
      </c>
      <c r="BL38">
        <v>899.9</v>
      </c>
      <c r="BM38">
        <v>134.99</v>
      </c>
      <c r="BN38">
        <v>1034.8900000000001</v>
      </c>
      <c r="BO38">
        <v>1034.8900000000001</v>
      </c>
      <c r="BQ38" t="s">
        <v>284</v>
      </c>
      <c r="BR38" t="s">
        <v>285</v>
      </c>
      <c r="BS38" s="3">
        <v>45818</v>
      </c>
      <c r="BT38" s="4">
        <v>0.47083333333333333</v>
      </c>
      <c r="BU38" t="s">
        <v>286</v>
      </c>
      <c r="BV38" t="s">
        <v>90</v>
      </c>
      <c r="BW38" t="s">
        <v>146</v>
      </c>
      <c r="BX38" t="s">
        <v>287</v>
      </c>
      <c r="BY38">
        <v>16146</v>
      </c>
      <c r="BZ38" t="s">
        <v>288</v>
      </c>
      <c r="CC38" t="s">
        <v>92</v>
      </c>
      <c r="CD38">
        <v>8000</v>
      </c>
      <c r="CE38" t="s">
        <v>89</v>
      </c>
      <c r="CI38">
        <v>0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"009944622471"</f>
        <v>009944622471</v>
      </c>
      <c r="F39" s="3">
        <v>45814</v>
      </c>
      <c r="G39">
        <v>202603</v>
      </c>
      <c r="H39" t="s">
        <v>98</v>
      </c>
      <c r="I39" t="s">
        <v>99</v>
      </c>
      <c r="J39" t="s">
        <v>281</v>
      </c>
      <c r="K39" t="s">
        <v>78</v>
      </c>
      <c r="L39" t="s">
        <v>91</v>
      </c>
      <c r="M39" t="s">
        <v>92</v>
      </c>
      <c r="N39" t="s">
        <v>289</v>
      </c>
      <c r="O39" t="s">
        <v>150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40.409999999999997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7.2</v>
      </c>
      <c r="BK39">
        <v>8</v>
      </c>
      <c r="BL39">
        <v>139.96</v>
      </c>
      <c r="BM39">
        <v>20.99</v>
      </c>
      <c r="BN39">
        <v>160.94999999999999</v>
      </c>
      <c r="BO39">
        <v>160.94999999999999</v>
      </c>
      <c r="BQ39" t="s">
        <v>290</v>
      </c>
      <c r="BR39" t="s">
        <v>291</v>
      </c>
      <c r="BS39" s="3">
        <v>45817</v>
      </c>
      <c r="BT39" s="4">
        <v>0.47083333333333333</v>
      </c>
      <c r="BU39" t="s">
        <v>292</v>
      </c>
      <c r="BV39" t="s">
        <v>86</v>
      </c>
      <c r="BY39">
        <v>36000</v>
      </c>
      <c r="BZ39" t="s">
        <v>154</v>
      </c>
      <c r="CA39" t="s">
        <v>293</v>
      </c>
      <c r="CC39" t="s">
        <v>92</v>
      </c>
      <c r="CD39">
        <v>7530</v>
      </c>
      <c r="CE39" t="s">
        <v>89</v>
      </c>
      <c r="CF39" s="3">
        <v>45818</v>
      </c>
      <c r="CI39">
        <v>3</v>
      </c>
      <c r="CJ39">
        <v>1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"009942939459"</f>
        <v>009942939459</v>
      </c>
      <c r="F40" s="3">
        <v>45817</v>
      </c>
      <c r="G40">
        <v>202603</v>
      </c>
      <c r="H40" t="s">
        <v>98</v>
      </c>
      <c r="I40" t="s">
        <v>99</v>
      </c>
      <c r="J40" t="s">
        <v>281</v>
      </c>
      <c r="K40" t="s">
        <v>78</v>
      </c>
      <c r="L40" t="s">
        <v>91</v>
      </c>
      <c r="M40" t="s">
        <v>92</v>
      </c>
      <c r="N40" t="s">
        <v>294</v>
      </c>
      <c r="O40" t="s">
        <v>82</v>
      </c>
      <c r="P40" t="str">
        <f>"031 265 7065 69               "</f>
        <v xml:space="preserve">031 265 7065 69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20.9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69.5</v>
      </c>
      <c r="BM40">
        <v>10.43</v>
      </c>
      <c r="BN40">
        <v>79.930000000000007</v>
      </c>
      <c r="BO40">
        <v>79.930000000000007</v>
      </c>
      <c r="BQ40" t="s">
        <v>278</v>
      </c>
      <c r="BR40" t="s">
        <v>291</v>
      </c>
      <c r="BS40" s="3">
        <v>45819</v>
      </c>
      <c r="BT40" s="4">
        <v>0.51666666666666672</v>
      </c>
      <c r="BU40" t="s">
        <v>295</v>
      </c>
      <c r="BV40" t="s">
        <v>86</v>
      </c>
      <c r="BY40">
        <v>1200</v>
      </c>
      <c r="BZ40" t="s">
        <v>87</v>
      </c>
      <c r="CA40" t="s">
        <v>296</v>
      </c>
      <c r="CC40" t="s">
        <v>92</v>
      </c>
      <c r="CD40">
        <v>7806</v>
      </c>
      <c r="CE40" t="s">
        <v>89</v>
      </c>
      <c r="CI40">
        <v>2</v>
      </c>
      <c r="CJ40">
        <v>2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"009943430572"</f>
        <v>009943430572</v>
      </c>
      <c r="F41" s="3">
        <v>45817</v>
      </c>
      <c r="G41">
        <v>202603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297</v>
      </c>
      <c r="O41" t="s">
        <v>82</v>
      </c>
      <c r="P41" t="str">
        <f>"11022653DI 460040             "</f>
        <v xml:space="preserve">11022653DI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229.71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20</v>
      </c>
      <c r="BJ41">
        <v>21.6</v>
      </c>
      <c r="BK41">
        <v>22</v>
      </c>
      <c r="BL41">
        <v>763.91</v>
      </c>
      <c r="BM41">
        <v>114.59</v>
      </c>
      <c r="BN41">
        <v>878.5</v>
      </c>
      <c r="BO41">
        <v>878.5</v>
      </c>
      <c r="BQ41" t="s">
        <v>298</v>
      </c>
      <c r="BR41" t="s">
        <v>299</v>
      </c>
      <c r="BS41" s="3">
        <v>45819</v>
      </c>
      <c r="BT41" s="4">
        <v>0.40763888888888888</v>
      </c>
      <c r="BU41" t="s">
        <v>213</v>
      </c>
      <c r="BV41" t="s">
        <v>90</v>
      </c>
      <c r="BW41" t="s">
        <v>146</v>
      </c>
      <c r="BX41" t="s">
        <v>300</v>
      </c>
      <c r="BY41">
        <v>27000</v>
      </c>
      <c r="BZ41" t="s">
        <v>87</v>
      </c>
      <c r="CA41" t="s">
        <v>214</v>
      </c>
      <c r="CC41" t="s">
        <v>80</v>
      </c>
      <c r="CD41">
        <v>6045</v>
      </c>
      <c r="CE41" t="s">
        <v>89</v>
      </c>
      <c r="CF41" s="3">
        <v>45819</v>
      </c>
      <c r="CI41">
        <v>1</v>
      </c>
      <c r="CJ41">
        <v>2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"009944505506"</f>
        <v>009944505506</v>
      </c>
      <c r="F42" s="3">
        <v>45817</v>
      </c>
      <c r="G42">
        <v>202603</v>
      </c>
      <c r="H42" t="s">
        <v>75</v>
      </c>
      <c r="I42" t="s">
        <v>76</v>
      </c>
      <c r="J42" t="s">
        <v>242</v>
      </c>
      <c r="K42" t="s">
        <v>78</v>
      </c>
      <c r="L42" t="s">
        <v>91</v>
      </c>
      <c r="M42" t="s">
        <v>92</v>
      </c>
      <c r="N42" t="s">
        <v>301</v>
      </c>
      <c r="O42" t="s">
        <v>82</v>
      </c>
      <c r="P42" t="str">
        <f>"11022653DI 460040             "</f>
        <v xml:space="preserve">11022653DI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1023.18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10</v>
      </c>
      <c r="BI42">
        <v>30</v>
      </c>
      <c r="BJ42">
        <v>97.9</v>
      </c>
      <c r="BK42">
        <v>98</v>
      </c>
      <c r="BL42">
        <v>3402.66</v>
      </c>
      <c r="BM42">
        <v>510.4</v>
      </c>
      <c r="BN42">
        <v>3913.06</v>
      </c>
      <c r="BO42">
        <v>3913.06</v>
      </c>
      <c r="BQ42" t="s">
        <v>302</v>
      </c>
      <c r="BR42" t="s">
        <v>299</v>
      </c>
      <c r="BS42" s="3">
        <v>45819</v>
      </c>
      <c r="BT42" s="4">
        <v>0.43611111111111112</v>
      </c>
      <c r="BU42" t="s">
        <v>303</v>
      </c>
      <c r="BV42" t="s">
        <v>90</v>
      </c>
      <c r="BW42" t="s">
        <v>249</v>
      </c>
      <c r="BX42" t="s">
        <v>250</v>
      </c>
      <c r="BY42">
        <v>48960</v>
      </c>
      <c r="BZ42" t="s">
        <v>87</v>
      </c>
      <c r="CA42" t="s">
        <v>119</v>
      </c>
      <c r="CC42" t="s">
        <v>92</v>
      </c>
      <c r="CD42">
        <v>7460</v>
      </c>
      <c r="CE42" t="s">
        <v>89</v>
      </c>
      <c r="CI42">
        <v>1</v>
      </c>
      <c r="CJ42">
        <v>2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"009943428973"</f>
        <v>009943428973</v>
      </c>
      <c r="F43" s="3">
        <v>45817</v>
      </c>
      <c r="G43">
        <v>202603</v>
      </c>
      <c r="H43" t="s">
        <v>75</v>
      </c>
      <c r="I43" t="s">
        <v>76</v>
      </c>
      <c r="J43" t="s">
        <v>77</v>
      </c>
      <c r="K43" t="s">
        <v>78</v>
      </c>
      <c r="L43" t="s">
        <v>174</v>
      </c>
      <c r="M43" t="s">
        <v>175</v>
      </c>
      <c r="N43" t="s">
        <v>304</v>
      </c>
      <c r="O43" t="s">
        <v>82</v>
      </c>
      <c r="P43" t="str">
        <f>"11022653DI 460040             "</f>
        <v xml:space="preserve">11022653DI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433.29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16.739999999999998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16.2</v>
      </c>
      <c r="BJ43">
        <v>41.5</v>
      </c>
      <c r="BK43">
        <v>41.5</v>
      </c>
      <c r="BL43">
        <v>1457.69</v>
      </c>
      <c r="BM43">
        <v>218.65</v>
      </c>
      <c r="BN43">
        <v>1676.34</v>
      </c>
      <c r="BO43">
        <v>1676.34</v>
      </c>
      <c r="BQ43" t="s">
        <v>305</v>
      </c>
      <c r="BR43" t="s">
        <v>299</v>
      </c>
      <c r="BS43" s="3">
        <v>45818</v>
      </c>
      <c r="BT43" s="4">
        <v>0.55486111111111114</v>
      </c>
      <c r="BU43" t="s">
        <v>237</v>
      </c>
      <c r="BV43" t="s">
        <v>90</v>
      </c>
      <c r="BY43">
        <v>207644.56</v>
      </c>
      <c r="BZ43" t="s">
        <v>238</v>
      </c>
      <c r="CA43" t="s">
        <v>239</v>
      </c>
      <c r="CC43" t="s">
        <v>175</v>
      </c>
      <c r="CD43">
        <v>9323</v>
      </c>
      <c r="CE43" t="s">
        <v>89</v>
      </c>
      <c r="CF43" s="3">
        <v>45819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"009943425126"</f>
        <v>009943425126</v>
      </c>
      <c r="F44" s="3">
        <v>45817</v>
      </c>
      <c r="G44">
        <v>202603</v>
      </c>
      <c r="H44" t="s">
        <v>75</v>
      </c>
      <c r="I44" t="s">
        <v>76</v>
      </c>
      <c r="J44" t="s">
        <v>77</v>
      </c>
      <c r="K44" t="s">
        <v>78</v>
      </c>
      <c r="L44" t="s">
        <v>98</v>
      </c>
      <c r="M44" t="s">
        <v>99</v>
      </c>
      <c r="N44" t="s">
        <v>304</v>
      </c>
      <c r="O44" t="s">
        <v>82</v>
      </c>
      <c r="P44" t="str">
        <f>"11022653DI 460040             "</f>
        <v xml:space="preserve">11022653DI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866.57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9</v>
      </c>
      <c r="BI44">
        <v>27</v>
      </c>
      <c r="BJ44">
        <v>82.8</v>
      </c>
      <c r="BK44">
        <v>83</v>
      </c>
      <c r="BL44">
        <v>2881.85</v>
      </c>
      <c r="BM44">
        <v>432.28</v>
      </c>
      <c r="BN44">
        <v>3314.13</v>
      </c>
      <c r="BO44">
        <v>3314.13</v>
      </c>
      <c r="BQ44" t="s">
        <v>306</v>
      </c>
      <c r="BR44" t="s">
        <v>299</v>
      </c>
      <c r="BS44" s="3">
        <v>45818</v>
      </c>
      <c r="BT44" s="4">
        <v>0.43055555555555558</v>
      </c>
      <c r="BU44" t="s">
        <v>307</v>
      </c>
      <c r="BV44" t="s">
        <v>86</v>
      </c>
      <c r="BY44">
        <v>46000</v>
      </c>
      <c r="BZ44" t="s">
        <v>87</v>
      </c>
      <c r="CA44" t="s">
        <v>308</v>
      </c>
      <c r="CC44" t="s">
        <v>99</v>
      </c>
      <c r="CD44">
        <v>4051</v>
      </c>
      <c r="CE44" t="s">
        <v>89</v>
      </c>
      <c r="CF44" s="3">
        <v>45818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"080011538162"</f>
        <v>080011538162</v>
      </c>
      <c r="F45" s="3">
        <v>45818</v>
      </c>
      <c r="G45">
        <v>202603</v>
      </c>
      <c r="H45" t="s">
        <v>91</v>
      </c>
      <c r="I45" t="s">
        <v>92</v>
      </c>
      <c r="J45" t="s">
        <v>309</v>
      </c>
      <c r="K45" t="s">
        <v>78</v>
      </c>
      <c r="L45" t="s">
        <v>98</v>
      </c>
      <c r="M45" t="s">
        <v>99</v>
      </c>
      <c r="N45" t="s">
        <v>310</v>
      </c>
      <c r="O45" t="s">
        <v>82</v>
      </c>
      <c r="P45" t="str">
        <f>"Cooler boxes                  "</f>
        <v xml:space="preserve">Cooler boxes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62.66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6</v>
      </c>
      <c r="BJ45">
        <v>1.2</v>
      </c>
      <c r="BK45">
        <v>6</v>
      </c>
      <c r="BL45">
        <v>208.38</v>
      </c>
      <c r="BM45">
        <v>31.26</v>
      </c>
      <c r="BN45">
        <v>239.64</v>
      </c>
      <c r="BO45">
        <v>239.64</v>
      </c>
      <c r="BP45" t="s">
        <v>256</v>
      </c>
      <c r="BQ45" t="s">
        <v>311</v>
      </c>
      <c r="BR45" t="s">
        <v>312</v>
      </c>
      <c r="BS45" t="s">
        <v>256</v>
      </c>
      <c r="BY45">
        <v>6000</v>
      </c>
      <c r="BZ45" t="s">
        <v>87</v>
      </c>
      <c r="CC45" t="s">
        <v>99</v>
      </c>
      <c r="CD45">
        <v>4001</v>
      </c>
      <c r="CE45" t="s">
        <v>313</v>
      </c>
      <c r="CI45">
        <v>2</v>
      </c>
      <c r="CJ45" t="s">
        <v>256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"080011538672"</f>
        <v>080011538672</v>
      </c>
      <c r="F46" s="3">
        <v>45818</v>
      </c>
      <c r="G46">
        <v>202603</v>
      </c>
      <c r="H46" t="s">
        <v>98</v>
      </c>
      <c r="I46" t="s">
        <v>99</v>
      </c>
      <c r="J46" t="s">
        <v>314</v>
      </c>
      <c r="K46" t="s">
        <v>78</v>
      </c>
      <c r="L46" t="s">
        <v>75</v>
      </c>
      <c r="M46" t="s">
        <v>76</v>
      </c>
      <c r="N46" t="s">
        <v>177</v>
      </c>
      <c r="O46" t="s">
        <v>82</v>
      </c>
      <c r="P46" t="str">
        <f>"xx                            "</f>
        <v xml:space="preserve">xx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20.9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0.5</v>
      </c>
      <c r="BK46">
        <v>2</v>
      </c>
      <c r="BL46">
        <v>69.5</v>
      </c>
      <c r="BM46">
        <v>10.43</v>
      </c>
      <c r="BN46">
        <v>79.930000000000007</v>
      </c>
      <c r="BO46">
        <v>79.930000000000007</v>
      </c>
      <c r="BP46" t="s">
        <v>256</v>
      </c>
      <c r="BQ46" t="s">
        <v>315</v>
      </c>
      <c r="BR46" t="s">
        <v>316</v>
      </c>
      <c r="BS46" s="3">
        <v>45819</v>
      </c>
      <c r="BT46" s="4">
        <v>0.34722222222222221</v>
      </c>
      <c r="BU46" t="s">
        <v>317</v>
      </c>
      <c r="BV46" t="s">
        <v>86</v>
      </c>
      <c r="BY46">
        <v>2400</v>
      </c>
      <c r="BZ46" t="s">
        <v>87</v>
      </c>
      <c r="CA46" t="s">
        <v>182</v>
      </c>
      <c r="CC46" t="s">
        <v>76</v>
      </c>
      <c r="CD46">
        <v>2021</v>
      </c>
      <c r="CE46" t="s">
        <v>318</v>
      </c>
      <c r="CF46" s="3">
        <v>45819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"009944813207"</f>
        <v>009944813207</v>
      </c>
      <c r="F47" s="3">
        <v>45818</v>
      </c>
      <c r="G47">
        <v>202603</v>
      </c>
      <c r="H47" t="s">
        <v>98</v>
      </c>
      <c r="I47" t="s">
        <v>99</v>
      </c>
      <c r="J47" t="s">
        <v>270</v>
      </c>
      <c r="K47" t="s">
        <v>78</v>
      </c>
      <c r="L47" t="s">
        <v>319</v>
      </c>
      <c r="M47" t="s">
        <v>320</v>
      </c>
      <c r="N47" t="s">
        <v>321</v>
      </c>
      <c r="O47" t="s">
        <v>150</v>
      </c>
      <c r="P47" t="str">
        <f>"DAILY                         "</f>
        <v xml:space="preserve">DAILY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40.409999999999997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139.96</v>
      </c>
      <c r="BM47">
        <v>20.99</v>
      </c>
      <c r="BN47">
        <v>160.94999999999999</v>
      </c>
      <c r="BO47">
        <v>160.94999999999999</v>
      </c>
      <c r="BQ47" t="s">
        <v>322</v>
      </c>
      <c r="BR47" t="s">
        <v>323</v>
      </c>
      <c r="BS47" s="3">
        <v>45819</v>
      </c>
      <c r="BT47" s="4">
        <v>0.54166666666666663</v>
      </c>
      <c r="BU47" t="s">
        <v>324</v>
      </c>
      <c r="BV47" t="s">
        <v>86</v>
      </c>
      <c r="BY47">
        <v>1200</v>
      </c>
      <c r="BZ47" t="s">
        <v>154</v>
      </c>
      <c r="CA47" t="s">
        <v>325</v>
      </c>
      <c r="CC47" t="s">
        <v>320</v>
      </c>
      <c r="CD47">
        <v>1724</v>
      </c>
      <c r="CE47" t="s">
        <v>89</v>
      </c>
      <c r="CF47" s="3">
        <v>45820</v>
      </c>
      <c r="CI47">
        <v>1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"009943430808"</f>
        <v>009943430808</v>
      </c>
      <c r="F48" s="3">
        <v>45818</v>
      </c>
      <c r="G48">
        <v>202603</v>
      </c>
      <c r="H48" t="s">
        <v>75</v>
      </c>
      <c r="I48" t="s">
        <v>76</v>
      </c>
      <c r="J48" t="s">
        <v>77</v>
      </c>
      <c r="K48" t="s">
        <v>78</v>
      </c>
      <c r="L48" t="s">
        <v>98</v>
      </c>
      <c r="M48" t="s">
        <v>99</v>
      </c>
      <c r="N48" t="s">
        <v>193</v>
      </c>
      <c r="O48" t="s">
        <v>82</v>
      </c>
      <c r="P48" t="str">
        <f>"11116561PC 402190             "</f>
        <v xml:space="preserve">11116561PC 402190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31.34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2.6</v>
      </c>
      <c r="BJ48">
        <v>1.5</v>
      </c>
      <c r="BK48">
        <v>3</v>
      </c>
      <c r="BL48">
        <v>104.22</v>
      </c>
      <c r="BM48">
        <v>15.63</v>
      </c>
      <c r="BN48">
        <v>119.85</v>
      </c>
      <c r="BO48">
        <v>119.85</v>
      </c>
      <c r="BP48" t="s">
        <v>165</v>
      </c>
      <c r="BQ48" t="s">
        <v>326</v>
      </c>
      <c r="BR48" t="s">
        <v>327</v>
      </c>
      <c r="BS48" s="3">
        <v>45819</v>
      </c>
      <c r="BT48" s="4">
        <v>0.44166666666666665</v>
      </c>
      <c r="BU48" t="s">
        <v>241</v>
      </c>
      <c r="BV48" t="s">
        <v>90</v>
      </c>
      <c r="BW48" t="s">
        <v>137</v>
      </c>
      <c r="BX48" t="s">
        <v>172</v>
      </c>
      <c r="BY48">
        <v>7745.63</v>
      </c>
      <c r="BZ48" t="s">
        <v>87</v>
      </c>
      <c r="CA48" t="s">
        <v>132</v>
      </c>
      <c r="CC48" t="s">
        <v>99</v>
      </c>
      <c r="CD48">
        <v>4000</v>
      </c>
      <c r="CE48" t="s">
        <v>89</v>
      </c>
      <c r="CI48">
        <v>1</v>
      </c>
      <c r="CJ48">
        <v>1</v>
      </c>
      <c r="CK48">
        <v>21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"009944682904"</f>
        <v>009944682904</v>
      </c>
      <c r="F49" s="3">
        <v>45818</v>
      </c>
      <c r="G49">
        <v>202603</v>
      </c>
      <c r="H49" t="s">
        <v>75</v>
      </c>
      <c r="I49" t="s">
        <v>76</v>
      </c>
      <c r="J49" t="s">
        <v>77</v>
      </c>
      <c r="K49" t="s">
        <v>78</v>
      </c>
      <c r="L49" t="s">
        <v>126</v>
      </c>
      <c r="M49" t="s">
        <v>127</v>
      </c>
      <c r="N49" t="s">
        <v>304</v>
      </c>
      <c r="O49" t="s">
        <v>82</v>
      </c>
      <c r="P49" t="str">
        <f>"11116561PC 402190             "</f>
        <v xml:space="preserve">11116561PC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1.1000000000000001</v>
      </c>
      <c r="BK49">
        <v>1.5</v>
      </c>
      <c r="BL49">
        <v>69.5</v>
      </c>
      <c r="BM49">
        <v>10.43</v>
      </c>
      <c r="BN49">
        <v>79.930000000000007</v>
      </c>
      <c r="BO49">
        <v>79.930000000000007</v>
      </c>
      <c r="BP49" t="s">
        <v>165</v>
      </c>
      <c r="BQ49" t="s">
        <v>328</v>
      </c>
      <c r="BR49" t="s">
        <v>327</v>
      </c>
      <c r="BS49" s="3">
        <v>45819</v>
      </c>
      <c r="BT49" s="4">
        <v>0.43055555555555558</v>
      </c>
      <c r="BU49" t="s">
        <v>171</v>
      </c>
      <c r="BV49" t="s">
        <v>86</v>
      </c>
      <c r="BY49">
        <v>5625.48</v>
      </c>
      <c r="BZ49" t="s">
        <v>87</v>
      </c>
      <c r="CA49" t="s">
        <v>132</v>
      </c>
      <c r="CC49" t="s">
        <v>127</v>
      </c>
      <c r="CD49">
        <v>3610</v>
      </c>
      <c r="CE49" t="s">
        <v>89</v>
      </c>
      <c r="CI49">
        <v>1</v>
      </c>
      <c r="CJ49">
        <v>1</v>
      </c>
      <c r="CK49">
        <v>21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"009943425406"</f>
        <v>009943425406</v>
      </c>
      <c r="F50" s="3">
        <v>45818</v>
      </c>
      <c r="G50">
        <v>202603</v>
      </c>
      <c r="H50" t="s">
        <v>75</v>
      </c>
      <c r="I50" t="s">
        <v>76</v>
      </c>
      <c r="J50" t="s">
        <v>77</v>
      </c>
      <c r="K50" t="s">
        <v>78</v>
      </c>
      <c r="L50" t="s">
        <v>91</v>
      </c>
      <c r="M50" t="s">
        <v>92</v>
      </c>
      <c r="N50" t="s">
        <v>329</v>
      </c>
      <c r="O50" t="s">
        <v>82</v>
      </c>
      <c r="P50" t="str">
        <f>"11012549DI 460040             "</f>
        <v xml:space="preserve">11012549DI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190.46</v>
      </c>
      <c r="AN50">
        <v>0</v>
      </c>
      <c r="AO50">
        <v>0</v>
      </c>
      <c r="AP50">
        <v>0</v>
      </c>
      <c r="AQ50">
        <v>297.57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5</v>
      </c>
      <c r="BI50">
        <v>19.600000000000001</v>
      </c>
      <c r="BJ50">
        <v>28.2</v>
      </c>
      <c r="BK50">
        <v>28.5</v>
      </c>
      <c r="BL50">
        <v>1180.05</v>
      </c>
      <c r="BM50">
        <v>177.01</v>
      </c>
      <c r="BN50">
        <v>1357.06</v>
      </c>
      <c r="BO50">
        <v>1357.06</v>
      </c>
      <c r="BP50" t="s">
        <v>330</v>
      </c>
      <c r="BQ50" t="s">
        <v>331</v>
      </c>
      <c r="BR50" t="s">
        <v>332</v>
      </c>
      <c r="BS50" s="3">
        <v>45819</v>
      </c>
      <c r="BT50" s="4">
        <v>0.3298611111111111</v>
      </c>
      <c r="BU50" t="s">
        <v>333</v>
      </c>
      <c r="BV50" t="s">
        <v>86</v>
      </c>
      <c r="BY50">
        <v>47214.6</v>
      </c>
      <c r="BZ50" t="s">
        <v>104</v>
      </c>
      <c r="CC50" t="s">
        <v>92</v>
      </c>
      <c r="CD50">
        <v>7405</v>
      </c>
      <c r="CE50" t="s">
        <v>89</v>
      </c>
      <c r="CI50">
        <v>1</v>
      </c>
      <c r="CJ50">
        <v>1</v>
      </c>
      <c r="CK50">
        <v>21</v>
      </c>
      <c r="CL50" t="s">
        <v>86</v>
      </c>
      <c r="CM50" s="4">
        <v>0.3298611111111111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"009943430813"</f>
        <v>009943430813</v>
      </c>
      <c r="F51" s="3">
        <v>45818</v>
      </c>
      <c r="G51">
        <v>202603</v>
      </c>
      <c r="H51" t="s">
        <v>75</v>
      </c>
      <c r="I51" t="s">
        <v>76</v>
      </c>
      <c r="J51" t="s">
        <v>77</v>
      </c>
      <c r="K51" t="s">
        <v>78</v>
      </c>
      <c r="L51" t="s">
        <v>98</v>
      </c>
      <c r="M51" t="s">
        <v>99</v>
      </c>
      <c r="N51" t="s">
        <v>193</v>
      </c>
      <c r="O51" t="s">
        <v>82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0.9</v>
      </c>
      <c r="BK51">
        <v>1</v>
      </c>
      <c r="BL51">
        <v>69.5</v>
      </c>
      <c r="BM51">
        <v>10.43</v>
      </c>
      <c r="BN51">
        <v>79.930000000000007</v>
      </c>
      <c r="BO51">
        <v>79.930000000000007</v>
      </c>
      <c r="BP51" t="s">
        <v>165</v>
      </c>
      <c r="BQ51" t="s">
        <v>334</v>
      </c>
      <c r="BR51" t="s">
        <v>164</v>
      </c>
      <c r="BS51" s="3">
        <v>45819</v>
      </c>
      <c r="BT51" s="4">
        <v>0.44305555555555554</v>
      </c>
      <c r="BU51" t="s">
        <v>195</v>
      </c>
      <c r="BV51" t="s">
        <v>90</v>
      </c>
      <c r="BW51" t="s">
        <v>137</v>
      </c>
      <c r="BX51" t="s">
        <v>172</v>
      </c>
      <c r="BY51">
        <v>4515.84</v>
      </c>
      <c r="BZ51" t="s">
        <v>87</v>
      </c>
      <c r="CA51" t="s">
        <v>132</v>
      </c>
      <c r="CC51" t="s">
        <v>99</v>
      </c>
      <c r="CD51">
        <v>4000</v>
      </c>
      <c r="CE51" t="s">
        <v>89</v>
      </c>
      <c r="CI51">
        <v>1</v>
      </c>
      <c r="CJ51">
        <v>1</v>
      </c>
      <c r="CK51">
        <v>21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"009944505521"</f>
        <v>009944505521</v>
      </c>
      <c r="F52" s="3">
        <v>45818</v>
      </c>
      <c r="G52">
        <v>202603</v>
      </c>
      <c r="H52" t="s">
        <v>75</v>
      </c>
      <c r="I52" t="s">
        <v>76</v>
      </c>
      <c r="J52" t="s">
        <v>77</v>
      </c>
      <c r="K52" t="s">
        <v>78</v>
      </c>
      <c r="L52" t="s">
        <v>91</v>
      </c>
      <c r="M52" t="s">
        <v>92</v>
      </c>
      <c r="N52" t="s">
        <v>243</v>
      </c>
      <c r="O52" t="s">
        <v>150</v>
      </c>
      <c r="P52" t="str">
        <f>"11005000BT 402190             "</f>
        <v xml:space="preserve">11005000BT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90.46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15.7</v>
      </c>
      <c r="BJ52">
        <v>44.5</v>
      </c>
      <c r="BK52">
        <v>45</v>
      </c>
      <c r="BL52">
        <v>306.41000000000003</v>
      </c>
      <c r="BM52">
        <v>45.96</v>
      </c>
      <c r="BN52">
        <v>352.37</v>
      </c>
      <c r="BO52">
        <v>352.37</v>
      </c>
      <c r="BP52" t="s">
        <v>151</v>
      </c>
      <c r="BQ52" t="s">
        <v>335</v>
      </c>
      <c r="BR52" t="s">
        <v>336</v>
      </c>
      <c r="BS52" t="s">
        <v>256</v>
      </c>
      <c r="BY52">
        <v>122655.22</v>
      </c>
      <c r="BZ52" t="s">
        <v>154</v>
      </c>
      <c r="CC52" t="s">
        <v>92</v>
      </c>
      <c r="CD52">
        <v>8001</v>
      </c>
      <c r="CE52" t="s">
        <v>89</v>
      </c>
      <c r="CI52">
        <v>3</v>
      </c>
      <c r="CJ52" t="s">
        <v>256</v>
      </c>
      <c r="CK52">
        <v>41</v>
      </c>
      <c r="CL52" t="s">
        <v>90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"009944781802"</f>
        <v>009944781802</v>
      </c>
      <c r="F53" s="3">
        <v>45818</v>
      </c>
      <c r="G53">
        <v>202603</v>
      </c>
      <c r="H53" t="s">
        <v>91</v>
      </c>
      <c r="I53" t="s">
        <v>92</v>
      </c>
      <c r="J53" t="s">
        <v>155</v>
      </c>
      <c r="K53" t="s">
        <v>78</v>
      </c>
      <c r="L53" t="s">
        <v>337</v>
      </c>
      <c r="M53" t="s">
        <v>338</v>
      </c>
      <c r="N53" t="s">
        <v>339</v>
      </c>
      <c r="O53" t="s">
        <v>150</v>
      </c>
      <c r="P53" t="str">
        <f>"MT CPT                        "</f>
        <v xml:space="preserve">MT CPT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3.8</v>
      </c>
      <c r="BJ53">
        <v>4.8</v>
      </c>
      <c r="BK53">
        <v>5</v>
      </c>
      <c r="BL53">
        <v>195.12</v>
      </c>
      <c r="BM53">
        <v>29.27</v>
      </c>
      <c r="BN53">
        <v>224.39</v>
      </c>
      <c r="BO53">
        <v>224.39</v>
      </c>
      <c r="BQ53" t="s">
        <v>340</v>
      </c>
      <c r="BR53" t="s">
        <v>160</v>
      </c>
      <c r="BS53" t="s">
        <v>256</v>
      </c>
      <c r="BY53">
        <v>23783.759999999998</v>
      </c>
      <c r="BZ53" t="s">
        <v>154</v>
      </c>
      <c r="CC53" t="s">
        <v>338</v>
      </c>
      <c r="CD53">
        <v>4399</v>
      </c>
      <c r="CE53" t="s">
        <v>89</v>
      </c>
      <c r="CI53">
        <v>3</v>
      </c>
      <c r="CJ53" t="s">
        <v>256</v>
      </c>
      <c r="CK53">
        <v>43</v>
      </c>
      <c r="CL53" t="s">
        <v>90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"009944781801"</f>
        <v>009944781801</v>
      </c>
      <c r="F54" s="3">
        <v>45818</v>
      </c>
      <c r="G54">
        <v>202603</v>
      </c>
      <c r="H54" t="s">
        <v>91</v>
      </c>
      <c r="I54" t="s">
        <v>92</v>
      </c>
      <c r="J54" t="s">
        <v>155</v>
      </c>
      <c r="K54" t="s">
        <v>78</v>
      </c>
      <c r="L54" t="s">
        <v>120</v>
      </c>
      <c r="M54" t="s">
        <v>121</v>
      </c>
      <c r="N54" t="s">
        <v>155</v>
      </c>
      <c r="O54" t="s">
        <v>150</v>
      </c>
      <c r="P54" t="str">
        <f>"DURBAN                        "</f>
        <v xml:space="preserve">DURBAN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107.15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55</v>
      </c>
      <c r="BJ54">
        <v>50.2</v>
      </c>
      <c r="BK54">
        <v>55</v>
      </c>
      <c r="BL54">
        <v>361.9</v>
      </c>
      <c r="BM54">
        <v>54.29</v>
      </c>
      <c r="BN54">
        <v>416.19</v>
      </c>
      <c r="BO54">
        <v>416.19</v>
      </c>
      <c r="BQ54" t="s">
        <v>341</v>
      </c>
      <c r="BR54" t="s">
        <v>160</v>
      </c>
      <c r="BS54" t="s">
        <v>256</v>
      </c>
      <c r="BY54">
        <v>251244.15</v>
      </c>
      <c r="BZ54" t="s">
        <v>154</v>
      </c>
      <c r="CC54" t="s">
        <v>121</v>
      </c>
      <c r="CD54">
        <v>4302</v>
      </c>
      <c r="CE54" t="s">
        <v>89</v>
      </c>
      <c r="CI54">
        <v>3</v>
      </c>
      <c r="CJ54" t="s">
        <v>256</v>
      </c>
      <c r="CK54">
        <v>41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"009944781800"</f>
        <v>009944781800</v>
      </c>
      <c r="F55" s="3">
        <v>45818</v>
      </c>
      <c r="G55">
        <v>202603</v>
      </c>
      <c r="H55" t="s">
        <v>91</v>
      </c>
      <c r="I55" t="s">
        <v>92</v>
      </c>
      <c r="J55" t="s">
        <v>155</v>
      </c>
      <c r="K55" t="s">
        <v>78</v>
      </c>
      <c r="L55" t="s">
        <v>75</v>
      </c>
      <c r="M55" t="s">
        <v>76</v>
      </c>
      <c r="N55" t="s">
        <v>183</v>
      </c>
      <c r="O55" t="s">
        <v>82</v>
      </c>
      <c r="P55" t="str">
        <f>"MT CPT                        "</f>
        <v xml:space="preserve">MT CPT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20.9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0.4</v>
      </c>
      <c r="BK55">
        <v>0.5</v>
      </c>
      <c r="BL55">
        <v>69.5</v>
      </c>
      <c r="BM55">
        <v>10.43</v>
      </c>
      <c r="BN55">
        <v>79.930000000000007</v>
      </c>
      <c r="BO55">
        <v>79.930000000000007</v>
      </c>
      <c r="BQ55" t="s">
        <v>184</v>
      </c>
      <c r="BR55" t="s">
        <v>160</v>
      </c>
      <c r="BS55" s="3">
        <v>45819</v>
      </c>
      <c r="BT55" s="4">
        <v>0.39583333333333331</v>
      </c>
      <c r="BU55" t="s">
        <v>342</v>
      </c>
      <c r="BV55" t="s">
        <v>86</v>
      </c>
      <c r="BY55">
        <v>2140.25</v>
      </c>
      <c r="BZ55" t="s">
        <v>87</v>
      </c>
      <c r="CA55" t="s">
        <v>343</v>
      </c>
      <c r="CC55" t="s">
        <v>76</v>
      </c>
      <c r="CD55">
        <v>2131</v>
      </c>
      <c r="CE55" t="s">
        <v>89</v>
      </c>
      <c r="CF55" s="3">
        <v>45819</v>
      </c>
      <c r="CI55">
        <v>1</v>
      </c>
      <c r="CJ55">
        <v>1</v>
      </c>
      <c r="CK55">
        <v>21</v>
      </c>
      <c r="CL55" t="s">
        <v>90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"009944639749"</f>
        <v>009944639749</v>
      </c>
      <c r="F56" s="3">
        <v>45818</v>
      </c>
      <c r="G56">
        <v>202603</v>
      </c>
      <c r="H56" t="s">
        <v>98</v>
      </c>
      <c r="I56" t="s">
        <v>99</v>
      </c>
      <c r="J56" t="s">
        <v>281</v>
      </c>
      <c r="K56" t="s">
        <v>78</v>
      </c>
      <c r="L56" t="s">
        <v>126</v>
      </c>
      <c r="M56" t="s">
        <v>127</v>
      </c>
      <c r="N56" t="s">
        <v>344</v>
      </c>
      <c r="O56" t="s">
        <v>82</v>
      </c>
      <c r="P56" t="str">
        <f>"11116561PC 402190             "</f>
        <v xml:space="preserve">11116561PC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190.46</v>
      </c>
      <c r="AN56">
        <v>0</v>
      </c>
      <c r="AO56">
        <v>0</v>
      </c>
      <c r="AP56">
        <v>0</v>
      </c>
      <c r="AQ56">
        <v>16.32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7.2</v>
      </c>
      <c r="BK56">
        <v>8</v>
      </c>
      <c r="BL56">
        <v>244.74</v>
      </c>
      <c r="BM56">
        <v>36.71</v>
      </c>
      <c r="BN56">
        <v>281.45</v>
      </c>
      <c r="BO56">
        <v>281.45</v>
      </c>
      <c r="BQ56" t="s">
        <v>345</v>
      </c>
      <c r="BR56" t="s">
        <v>346</v>
      </c>
      <c r="BS56" t="s">
        <v>256</v>
      </c>
      <c r="BY56">
        <v>36000</v>
      </c>
      <c r="BZ56" t="s">
        <v>104</v>
      </c>
      <c r="CC56" t="s">
        <v>127</v>
      </c>
      <c r="CD56">
        <v>3600</v>
      </c>
      <c r="CE56" t="s">
        <v>89</v>
      </c>
      <c r="CI56">
        <v>1</v>
      </c>
      <c r="CJ56" t="s">
        <v>256</v>
      </c>
      <c r="CK56">
        <v>22</v>
      </c>
      <c r="CL5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sdrascd7-IENOMKE131308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2025-06-12T07:28:35Z</dcterms:created>
  <dcterms:modified xsi:type="dcterms:W3CDTF">2025-06-12T07:28:53Z</dcterms:modified>
</cp:coreProperties>
</file>