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384C315-83D4-41CA-B23C-3E9183701E17}" xr6:coauthVersionLast="47" xr6:coauthVersionMax="47" xr10:uidLastSave="{00000000-0000-0000-0000-000000000000}"/>
  <bookViews>
    <workbookView xWindow="28680" yWindow="-120" windowWidth="20730" windowHeight="11040" xr2:uid="{CE0E862F-7B92-4AC6-A346-177811929FC5}"/>
  </bookViews>
  <sheets>
    <sheet name="sdrascd7-IESANPA12947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4" i="1" l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<sst xmlns="http://schemas.openxmlformats.org/spreadsheetml/2006/main" count="5174" uniqueCount="558">
  <si>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</si>
  <si>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</si>
  <si>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</si>
  <si>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</si>
  <si>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</si>
  <si>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</si>
  <si>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</si>
  <si>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</si>
  <si>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</si>
  <si>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</si>
  <si>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</si>
  <si>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</si>
  <si>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</si>
  <si>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</si>
  <si>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</si>
  <si>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</si>
  <si>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</si>
  <si>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</si>
  <si>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</si>
  <si>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</si>
  <si>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</si>
  <si>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</si>
  <si>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</si>
  <si>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</si>
  <si>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</si>
  <si>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</si>
  <si>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</si>
  <si>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</si>
  <si>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</si>
  <si>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</si>
  <si>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</si>
  <si>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</si>
  <si>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</si>
  <si>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</si>
  <si>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</si>
  <si>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</si>
  <si>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</si>
  <si>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</si>
  <si>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</si>
  <si>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</si>
  <si>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</si>
  <si>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</si>
  <si>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</si>
  <si>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</si>
  <si>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</si>
  <si>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</si>
  <si>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</si>
  <si>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</si>
  <si>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</si>
  <si>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</si>
  <si>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</si>
  <si>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</si>
  <si>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</si>
  <si>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</si>
  <si>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</si>
  <si>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</si>
  <si>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</si>
  <si>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</si>
  <si>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</si>
  <si>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</si>
  <si>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</si>
  <si>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</si>
  <si>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</si>
  <si>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</si>
  <si>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</si>
  <si>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</si>
  <si>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</si>
  <si>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</si>
  <si>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</si>
  <si>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</si>
  <si>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</si>
  <si>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</si>
  <si>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</si>
  <si>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</si>
  <si>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</si>
  <si>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WELKO</t>
  </si>
  <si>
    <t>WELKOM</t>
  </si>
  <si>
    <t xml:space="preserve">ATM SOLUTION                       </t>
  </si>
  <si>
    <t xml:space="preserve">                                   </t>
  </si>
  <si>
    <t>JOHAN</t>
  </si>
  <si>
    <t>JOHANNESBURG</t>
  </si>
  <si>
    <t xml:space="preserve">ATM SOLUTIONS                      </t>
  </si>
  <si>
    <t>DBC</t>
  </si>
  <si>
    <t>STORES</t>
  </si>
  <si>
    <t>DIVAN</t>
  </si>
  <si>
    <t>Duan</t>
  </si>
  <si>
    <t>yes</t>
  </si>
  <si>
    <t>POD received from cell 0638652018 M</t>
  </si>
  <si>
    <t>PARCEL</t>
  </si>
  <si>
    <t>no</t>
  </si>
  <si>
    <t>PIET1</t>
  </si>
  <si>
    <t>PIETERMARITZBURG</t>
  </si>
  <si>
    <t>MERVLEN</t>
  </si>
  <si>
    <t>FUE / doc</t>
  </si>
  <si>
    <t>MMABA</t>
  </si>
  <si>
    <t>MMABATHO</t>
  </si>
  <si>
    <t>RUSTE</t>
  </si>
  <si>
    <t>RUSTENBURG</t>
  </si>
  <si>
    <t>NICO</t>
  </si>
  <si>
    <t>PETER L</t>
  </si>
  <si>
    <t>WALTER</t>
  </si>
  <si>
    <t>Consignee not available)</t>
  </si>
  <si>
    <t>ora</t>
  </si>
  <si>
    <t>CSH / FUE / doc</t>
  </si>
  <si>
    <t>0300</t>
  </si>
  <si>
    <t>FLYER</t>
  </si>
  <si>
    <t>CAPET</t>
  </si>
  <si>
    <t>CAPE TOWN</t>
  </si>
  <si>
    <t xml:space="preserve">ATM SOLUTIONS H O                  </t>
  </si>
  <si>
    <t>ON1</t>
  </si>
  <si>
    <t>ELIZMA APHELELE</t>
  </si>
  <si>
    <t>ETHIENN</t>
  </si>
  <si>
    <t>Cynthia</t>
  </si>
  <si>
    <t>FUE / DOC</t>
  </si>
  <si>
    <t>POD received from cell 0797074161 M</t>
  </si>
  <si>
    <t>PIET2</t>
  </si>
  <si>
    <t>PIETERSBURG</t>
  </si>
  <si>
    <t>REGINALD LEGODI</t>
  </si>
  <si>
    <t>STILF</t>
  </si>
  <si>
    <t>STILFONTEIN</t>
  </si>
  <si>
    <t xml:space="preserve">KAGISO                             </t>
  </si>
  <si>
    <t>ATM SOLUTIONS</t>
  </si>
  <si>
    <t>Petrus</t>
  </si>
  <si>
    <t>NDC / FUE / doc</t>
  </si>
  <si>
    <t>POD received from cell 0844718665 M</t>
  </si>
  <si>
    <t>SANDT</t>
  </si>
  <si>
    <t>SANDTON</t>
  </si>
  <si>
    <t>RICHA</t>
  </si>
  <si>
    <t>RICHARDS BAY</t>
  </si>
  <si>
    <t>NA</t>
  </si>
  <si>
    <t>ANDRICK</t>
  </si>
  <si>
    <t>sboniso</t>
  </si>
  <si>
    <t>Hold for Collection</t>
  </si>
  <si>
    <t>nom</t>
  </si>
  <si>
    <t>MIDD2</t>
  </si>
  <si>
    <t>MIDDELBURG (Mpumalanga)</t>
  </si>
  <si>
    <t xml:space="preserve">ATM SOLUTIONS WITBANK              </t>
  </si>
  <si>
    <t>GEORGE</t>
  </si>
  <si>
    <t>JONATHAN</t>
  </si>
  <si>
    <t>George</t>
  </si>
  <si>
    <t>MORATUMA PHOTOLO</t>
  </si>
  <si>
    <t>GEORG</t>
  </si>
  <si>
    <t xml:space="preserve">GEORGE CENTRAL STORAGE COMPANY     </t>
  </si>
  <si>
    <t>JOHAN MAX</t>
  </si>
  <si>
    <t>GEORGE CENTRAL STORAGE COMPANY</t>
  </si>
  <si>
    <t>POD received from cell 0605251492 M</t>
  </si>
  <si>
    <t>Hendrick</t>
  </si>
  <si>
    <t>POD received from cell 0813693772 M</t>
  </si>
  <si>
    <t>0699</t>
  </si>
  <si>
    <t>DURBA</t>
  </si>
  <si>
    <t>DURBAN</t>
  </si>
  <si>
    <t>SIBANGANI</t>
  </si>
  <si>
    <t>rahul</t>
  </si>
  <si>
    <t>POD received from cell 0848255037 M</t>
  </si>
  <si>
    <t>UPING</t>
  </si>
  <si>
    <t>UPINGTON</t>
  </si>
  <si>
    <t>jerry</t>
  </si>
  <si>
    <t>HND / FUE / doc</t>
  </si>
  <si>
    <t>BLOE1</t>
  </si>
  <si>
    <t>BLOEMFONTEIN</t>
  </si>
  <si>
    <t>ILLEG</t>
  </si>
  <si>
    <t>Appointment required</t>
  </si>
  <si>
    <t>DSS</t>
  </si>
  <si>
    <t>POD received from cell 0786293789 M</t>
  </si>
  <si>
    <t>dun</t>
  </si>
  <si>
    <t>UMTAT</t>
  </si>
  <si>
    <t>UMTATA</t>
  </si>
  <si>
    <t>PORT3</t>
  </si>
  <si>
    <t>PORT ELIZABETH</t>
  </si>
  <si>
    <t xml:space="preserve">MALCOLM COUTTS                     </t>
  </si>
  <si>
    <t>ATM SOLUTION 75 2ND AVENUE</t>
  </si>
  <si>
    <t>ZUKO</t>
  </si>
  <si>
    <t>casey</t>
  </si>
  <si>
    <t>POD received from cell 0715494036 M</t>
  </si>
  <si>
    <t>BOX</t>
  </si>
  <si>
    <t xml:space="preserve">ATM SOLUTIONS STORES               </t>
  </si>
  <si>
    <t>GEORGES</t>
  </si>
  <si>
    <t>ETTHIENN</t>
  </si>
  <si>
    <t>DUAN</t>
  </si>
  <si>
    <t>KAGISO</t>
  </si>
  <si>
    <t>petrus</t>
  </si>
  <si>
    <t>FUE / doc / NDC</t>
  </si>
  <si>
    <t>POD received from cell 0737934317 M</t>
  </si>
  <si>
    <t>SHONISO</t>
  </si>
  <si>
    <t>PHILANI</t>
  </si>
  <si>
    <t>BETHL</t>
  </si>
  <si>
    <t>BETHLEHEM</t>
  </si>
  <si>
    <t>LEBO</t>
  </si>
  <si>
    <t>Walter</t>
  </si>
  <si>
    <t>POD received from cell 0781730799 M</t>
  </si>
  <si>
    <t>muzi</t>
  </si>
  <si>
    <t>POD received from cell 0692516567 M</t>
  </si>
  <si>
    <t>AUDRICK</t>
  </si>
  <si>
    <t>ZINGILE</t>
  </si>
  <si>
    <t xml:space="preserve">ATM SOLUTIONS CAPE TOWN            </t>
  </si>
  <si>
    <t>GULIVAN</t>
  </si>
  <si>
    <t>CHANTELLE MARIE</t>
  </si>
  <si>
    <t>TZANE</t>
  </si>
  <si>
    <t>TZANEEN</t>
  </si>
  <si>
    <t xml:space="preserve">KHUTSO                             </t>
  </si>
  <si>
    <t>Solly</t>
  </si>
  <si>
    <t>POD received from cell 0766706547 M</t>
  </si>
  <si>
    <t>0850</t>
  </si>
  <si>
    <t xml:space="preserve">ATM SOLUTHIONS                     </t>
  </si>
  <si>
    <t>LOCKS</t>
  </si>
  <si>
    <t>SBONISO</t>
  </si>
  <si>
    <t>NEWCA</t>
  </si>
  <si>
    <t>NEWCASTLE</t>
  </si>
  <si>
    <t>LINDO</t>
  </si>
  <si>
    <t>YASHEN</t>
  </si>
  <si>
    <t>Late linehaul</t>
  </si>
  <si>
    <t>col</t>
  </si>
  <si>
    <t>GULIVON</t>
  </si>
  <si>
    <t>etteine</t>
  </si>
  <si>
    <t>POD received from cell 0780204036 M</t>
  </si>
  <si>
    <t xml:space="preserve">GEORGE CENTRAL STORAGE             </t>
  </si>
  <si>
    <t>JOHAN COERT</t>
  </si>
  <si>
    <t>ETHHIENNE</t>
  </si>
  <si>
    <t>B J DELPORT</t>
  </si>
  <si>
    <t>WALETR</t>
  </si>
  <si>
    <t>joe</t>
  </si>
  <si>
    <t>MORATUMA</t>
  </si>
  <si>
    <t>duan</t>
  </si>
  <si>
    <t>CHARLENE</t>
  </si>
  <si>
    <t>EUGENE</t>
  </si>
  <si>
    <t>APHELELE MANANGA</t>
  </si>
  <si>
    <t>KHUTSO RAMALOVHELA</t>
  </si>
  <si>
    <t>lusanda</t>
  </si>
  <si>
    <t>POD received from cell 0713017212 M</t>
  </si>
  <si>
    <t>LOUIS</t>
  </si>
  <si>
    <t>LOUIS TRICHARDT</t>
  </si>
  <si>
    <t xml:space="preserve">FEDELITY CASH SERVICES             </t>
  </si>
  <si>
    <t>RINZELANI</t>
  </si>
  <si>
    <t>maila robert</t>
  </si>
  <si>
    <t>POD received from cell 0646029635 M</t>
  </si>
  <si>
    <t>0920</t>
  </si>
  <si>
    <t>ROODE</t>
  </si>
  <si>
    <t>ROODEPOORT</t>
  </si>
  <si>
    <t xml:space="preserve">UNILOCKS MANUFACTURING             </t>
  </si>
  <si>
    <t>CHANTELL  PIOTR</t>
  </si>
  <si>
    <t>chantell</t>
  </si>
  <si>
    <t>Driver late</t>
  </si>
  <si>
    <t>let</t>
  </si>
  <si>
    <t>POD received from cell 0681856479 M</t>
  </si>
  <si>
    <t>PAYCORP - ATM SOLUTIONS HEAD OFFICE</t>
  </si>
  <si>
    <t xml:space="preserve">UNILOCK MANUFACTURING CC           </t>
  </si>
  <si>
    <t>?</t>
  </si>
  <si>
    <t>CHANTELL OLWAGE / PIOTR</t>
  </si>
  <si>
    <t>Ann/Noma</t>
  </si>
  <si>
    <t>Chantel</t>
  </si>
  <si>
    <t>POD received from cell 0799826697 M</t>
  </si>
  <si>
    <t>Flyer</t>
  </si>
  <si>
    <t>MIDRA</t>
  </si>
  <si>
    <t>MIDRAND</t>
  </si>
  <si>
    <t xml:space="preserve">ALLCASH TECHNOLOGIES               </t>
  </si>
  <si>
    <t>ELLEN MNTAMBO</t>
  </si>
  <si>
    <t>Ann/Quintin/Noma</t>
  </si>
  <si>
    <t>LYDIA</t>
  </si>
  <si>
    <t>TES</t>
  </si>
  <si>
    <t xml:space="preserve">ATM SO;LUTIONS                     </t>
  </si>
  <si>
    <t>JERRY</t>
  </si>
  <si>
    <t>HND / FUE / DOC</t>
  </si>
  <si>
    <t>NATSHA</t>
  </si>
  <si>
    <t>musa</t>
  </si>
  <si>
    <t>WARRE</t>
  </si>
  <si>
    <t>WARRENTON</t>
  </si>
  <si>
    <t>PIET</t>
  </si>
  <si>
    <t>DEBRA EMILE</t>
  </si>
  <si>
    <t>piet</t>
  </si>
  <si>
    <t xml:space="preserve">ATM SOL GEORGE CENTRAL STORAGE     </t>
  </si>
  <si>
    <t>JOHAN MARX</t>
  </si>
  <si>
    <t xml:space="preserve">ATM SOLUTIONS  GEORGE CENTRAL      </t>
  </si>
  <si>
    <t>DEAN TUKER</t>
  </si>
  <si>
    <t>COERT</t>
  </si>
  <si>
    <t>EAST</t>
  </si>
  <si>
    <t>EAST LONDON</t>
  </si>
  <si>
    <t>LIHLE</t>
  </si>
  <si>
    <t>JASON</t>
  </si>
  <si>
    <t>CASEY</t>
  </si>
  <si>
    <t xml:space="preserve">FIDELITY CASH SERVICES             </t>
  </si>
  <si>
    <t>RINDZEWLANI</t>
  </si>
  <si>
    <t>Maila</t>
  </si>
  <si>
    <t>POD received from cell 0698215033 M</t>
  </si>
  <si>
    <t>Rahul</t>
  </si>
  <si>
    <t>POD received from cell 0787386154 M</t>
  </si>
  <si>
    <t>DONALD</t>
  </si>
  <si>
    <t>Reginald</t>
  </si>
  <si>
    <t>NATASHA</t>
  </si>
  <si>
    <t>KETSO</t>
  </si>
  <si>
    <t>Garhard</t>
  </si>
  <si>
    <t>EUGFN</t>
  </si>
  <si>
    <t>milinda</t>
  </si>
  <si>
    <t>BURG1</t>
  </si>
  <si>
    <t>BURGERSFORT</t>
  </si>
  <si>
    <t>reginald</t>
  </si>
  <si>
    <t>0700</t>
  </si>
  <si>
    <t>meshack</t>
  </si>
  <si>
    <t>SIGNATURE</t>
  </si>
  <si>
    <t>ON2</t>
  </si>
  <si>
    <t>YASHAN</t>
  </si>
  <si>
    <t>germina</t>
  </si>
  <si>
    <t>POD received from cell 0663247194 M</t>
  </si>
  <si>
    <t>JERRY CHINI</t>
  </si>
  <si>
    <t>LAWRENCE</t>
  </si>
  <si>
    <t>Shivhambu</t>
  </si>
  <si>
    <t>POD received from cell 0791933005 M</t>
  </si>
  <si>
    <t>RTS NO DESTINATION ADDRESS</t>
  </si>
  <si>
    <t>Duran</t>
  </si>
  <si>
    <t>NTANGA</t>
  </si>
  <si>
    <t>REGINALD</t>
  </si>
  <si>
    <t xml:space="preserve">ATM SOLUTIONS - PE                 </t>
  </si>
  <si>
    <t xml:space="preserve">ATM SOLUTIONS JHB                  </t>
  </si>
  <si>
    <t xml:space="preserve">ATM SOLUTIONS EL                   </t>
  </si>
  <si>
    <t>ZUKO MABIJA</t>
  </si>
  <si>
    <t>MALCOLM COUTTS</t>
  </si>
  <si>
    <t xml:space="preserve">ATM SOLIUTIONS                     </t>
  </si>
  <si>
    <t>0299</t>
  </si>
  <si>
    <t xml:space="preserve">ATM SOLUTIONS DURBAN               </t>
  </si>
  <si>
    <t>PHILA</t>
  </si>
  <si>
    <t>TONI</t>
  </si>
  <si>
    <t xml:space="preserve">ATM SOLUTION NEWCASTLE             </t>
  </si>
  <si>
    <t>RAHUL</t>
  </si>
  <si>
    <t>KIMBE</t>
  </si>
  <si>
    <t>KIMBERLEY</t>
  </si>
  <si>
    <t>CALL TECH 083 230 7044</t>
  </si>
  <si>
    <t>PIET MOTSWALAKGORO</t>
  </si>
  <si>
    <t>lic</t>
  </si>
  <si>
    <t>ZWELAKHE MOLEFE</t>
  </si>
  <si>
    <t>nns</t>
  </si>
  <si>
    <t>JOHNATHAN</t>
  </si>
  <si>
    <t>VRED4</t>
  </si>
  <si>
    <t>VREDENDAL</t>
  </si>
  <si>
    <t>DON AFRIKA</t>
  </si>
  <si>
    <t>JO-ANN</t>
  </si>
  <si>
    <t>guliran</t>
  </si>
  <si>
    <t xml:space="preserve">ATM SOLUTIONS MAKHADO              </t>
  </si>
  <si>
    <t xml:space="preserve">UNILOCK MANUFACHURING              </t>
  </si>
  <si>
    <t>CHANTEL</t>
  </si>
  <si>
    <t>R MALULEKE</t>
  </si>
  <si>
    <t xml:space="preserve">ATM SOLUTIONS POLOKWANE            </t>
  </si>
  <si>
    <t>MUSA</t>
  </si>
  <si>
    <t>MAKOM</t>
  </si>
  <si>
    <t>Late Linehaul Delayed Beyond Skynet Control</t>
  </si>
  <si>
    <t>UAT</t>
  </si>
  <si>
    <t>BOXES</t>
  </si>
  <si>
    <t xml:space="preserve">UNILOCK MANUFACTURING              </t>
  </si>
  <si>
    <t>CHANTELLE PIET</t>
  </si>
  <si>
    <t>Pua</t>
  </si>
  <si>
    <t>POD received from cell 0796507598 M</t>
  </si>
  <si>
    <t>FAULTY SPARES</t>
  </si>
  <si>
    <t>YASHEN POORAI</t>
  </si>
  <si>
    <t>rohvil</t>
  </si>
  <si>
    <t>lev</t>
  </si>
  <si>
    <t>PORT4</t>
  </si>
  <si>
    <t>PORT SHEPSTONE</t>
  </si>
  <si>
    <t>ELIZMA</t>
  </si>
  <si>
    <t>M  NCEGDA</t>
  </si>
  <si>
    <t xml:space="preserve">ATM SOLUTIONS PE                   </t>
  </si>
  <si>
    <t>MALCOLM</t>
  </si>
  <si>
    <t>MALAN</t>
  </si>
  <si>
    <t>rrm</t>
  </si>
  <si>
    <t>KERSHEN</t>
  </si>
  <si>
    <t>ALIVIA NIEKERK</t>
  </si>
  <si>
    <t>CHARMAIN SMIT</t>
  </si>
  <si>
    <t>Moratuwa</t>
  </si>
  <si>
    <t xml:space="preserve">ATM SOUTION                        </t>
  </si>
  <si>
    <t>POD received from cell 0660963892 M</t>
  </si>
  <si>
    <t>Musa</t>
  </si>
  <si>
    <t>RAYMONDE BOWMAN</t>
  </si>
  <si>
    <t>illeg</t>
  </si>
  <si>
    <t>CALVIN</t>
  </si>
  <si>
    <t>SHM</t>
  </si>
  <si>
    <t xml:space="preserve">UNILOCK MANUF                      </t>
  </si>
  <si>
    <t>RAHL</t>
  </si>
  <si>
    <t>POD received from cell 0619955001 M</t>
  </si>
  <si>
    <t>GIEON</t>
  </si>
  <si>
    <t>SIGNED</t>
  </si>
  <si>
    <t>POD received from cell 0729132225 M</t>
  </si>
  <si>
    <t xml:space="preserve">ATM SLOUTIONS                      </t>
  </si>
  <si>
    <t>HEIN</t>
  </si>
  <si>
    <t xml:space="preserve">ALL CASH TECHNOLOGY                </t>
  </si>
  <si>
    <t>ALL CASH</t>
  </si>
  <si>
    <t>lydia</t>
  </si>
  <si>
    <t>amt</t>
  </si>
  <si>
    <t>POD received from cell 0630465976 M</t>
  </si>
  <si>
    <t>JASON PETERS</t>
  </si>
  <si>
    <t xml:space="preserve">STORAGE COMPLEX                    </t>
  </si>
  <si>
    <t>JENNY</t>
  </si>
  <si>
    <t xml:space="preserve">AIR SOLUTIONS                      </t>
  </si>
  <si>
    <t>KHUTSO</t>
  </si>
  <si>
    <t>Jeanette</t>
  </si>
  <si>
    <t>POD received from cell 0677566911 M</t>
  </si>
  <si>
    <t xml:space="preserve">ATM SOLURIONS                      </t>
  </si>
  <si>
    <t>LEGODI</t>
  </si>
  <si>
    <t xml:space="preserve">elisa                         </t>
  </si>
  <si>
    <t xml:space="preserve">POD received from cell 0813693772 M     </t>
  </si>
  <si>
    <t>nonnie</t>
  </si>
  <si>
    <t>POD received from cell 0768613858 M</t>
  </si>
  <si>
    <t>GILIAN</t>
  </si>
  <si>
    <t>elisa</t>
  </si>
  <si>
    <t xml:space="preserve">FIDELITY                           </t>
  </si>
  <si>
    <t>RINDZEI ANI</t>
  </si>
  <si>
    <t>maila</t>
  </si>
  <si>
    <t>Ethienn</t>
  </si>
  <si>
    <t>Arclop</t>
  </si>
  <si>
    <t xml:space="preserve">ATM SOLUTIONS GEORGE CENTRAL       </t>
  </si>
  <si>
    <t>MORATUWA</t>
  </si>
  <si>
    <t>DEANA AFRIKA</t>
  </si>
  <si>
    <t>Naphtal</t>
  </si>
  <si>
    <t>CHANTELL</t>
  </si>
  <si>
    <t xml:space="preserve">GEORGE STOREGE COMPAN              </t>
  </si>
  <si>
    <t>b j Delport</t>
  </si>
  <si>
    <t xml:space="preserve">STORAGE COMPANY                    </t>
  </si>
  <si>
    <t>JOHN MARX</t>
  </si>
  <si>
    <t>R MALULEKA</t>
  </si>
  <si>
    <t>Robert</t>
  </si>
  <si>
    <t>MUSA REGINALD</t>
  </si>
  <si>
    <t>KHUTSO RAMALOBELA</t>
  </si>
  <si>
    <t>Please collect by 3pm</t>
  </si>
  <si>
    <t>RAJESH MOHABIR YASHEN POORAI</t>
  </si>
  <si>
    <t>CHANTELL OLWAGE   PIOTR</t>
  </si>
  <si>
    <t>Collect by 3pm</t>
  </si>
  <si>
    <t>CALVIN KHOZA</t>
  </si>
  <si>
    <t>Calvin</t>
  </si>
  <si>
    <t>POD received from cell 0622541956 M</t>
  </si>
  <si>
    <t xml:space="preserve">PAYCORP  - ATM SOLUTIONS HEAD      </t>
  </si>
  <si>
    <t>ANN NOMA</t>
  </si>
  <si>
    <t>ETTHIEN</t>
  </si>
  <si>
    <t>JLC</t>
  </si>
  <si>
    <t>PETER LETSOALO</t>
  </si>
  <si>
    <t>PETER</t>
  </si>
  <si>
    <t xml:space="preserve">ATM SOLUTIONS PORT ELIZABETH       </t>
  </si>
  <si>
    <t>Collect by 3Pm</t>
  </si>
  <si>
    <t>EUGENE\</t>
  </si>
  <si>
    <t>eugene</t>
  </si>
  <si>
    <t xml:space="preserve">ATM Solutions                      </t>
  </si>
  <si>
    <t>Mervlen</t>
  </si>
  <si>
    <t>merulen</t>
  </si>
  <si>
    <t>coc</t>
  </si>
  <si>
    <t>LINDOKUHLE KHUMALO</t>
  </si>
  <si>
    <t>HOLD FOR COLLECTION - HEIN 0832306166</t>
  </si>
  <si>
    <t>HEIN GROBLER</t>
  </si>
  <si>
    <t>LOSKC</t>
  </si>
  <si>
    <t>VERWO</t>
  </si>
  <si>
    <t>CENTURION</t>
  </si>
  <si>
    <t xml:space="preserve">HUGIE CONNECT                      </t>
  </si>
  <si>
    <t>ADRI</t>
  </si>
  <si>
    <t>vusi</t>
  </si>
  <si>
    <t>POD received from cell 0684441096 M</t>
  </si>
  <si>
    <t>0046</t>
  </si>
  <si>
    <t>calvin</t>
  </si>
  <si>
    <t>POD received from cell 0747980518 M</t>
  </si>
  <si>
    <t xml:space="preserve">ATM SOLUTINS                       </t>
  </si>
  <si>
    <t xml:space="preserve">UNLOCK MANUFACTURING               </t>
  </si>
  <si>
    <t>CHANTELL PIOTR</t>
  </si>
  <si>
    <t xml:space="preserve">ATM SOLUTIONS LOUIS TRICHARDT      </t>
  </si>
  <si>
    <t>RINDZELANI</t>
  </si>
  <si>
    <t>munela w</t>
  </si>
  <si>
    <t xml:space="preserve">ATM SOLUTIONS TZANEEN              </t>
  </si>
  <si>
    <t>JEANETTE</t>
  </si>
  <si>
    <t>Missed cutoff</t>
  </si>
  <si>
    <t>daen</t>
  </si>
  <si>
    <t>NTANGWA</t>
  </si>
  <si>
    <t>REGINALD MUSA</t>
  </si>
  <si>
    <t>mogabe m</t>
  </si>
  <si>
    <t>the</t>
  </si>
  <si>
    <t>mervlen</t>
  </si>
  <si>
    <t>POD received from cell 0823051341 M</t>
  </si>
  <si>
    <t xml:space="preserve">FIDELITY CASH SEVICES              </t>
  </si>
  <si>
    <t xml:space="preserve">FIDELITY CASH SOLUTIONS            </t>
  </si>
  <si>
    <t>POD received from cell 0767669117 M</t>
  </si>
  <si>
    <t>divan</t>
  </si>
  <si>
    <t xml:space="preserve">SKYNET EAST LONDON DEPOT           </t>
  </si>
  <si>
    <t>NNS</t>
  </si>
  <si>
    <t>DOC / FUE</t>
  </si>
  <si>
    <t xml:space="preserve">ATM SOLUTIONS (GEORGE)             </t>
  </si>
  <si>
    <t>COERT SMIT</t>
  </si>
  <si>
    <t>BJ DELPORT</t>
  </si>
  <si>
    <t>ELIZABETH AUDRICK</t>
  </si>
  <si>
    <t>009943426511</t>
  </si>
  <si>
    <t>Lbr</t>
  </si>
  <si>
    <t xml:space="preserve">SKYNET MTHATHA DEPOT               </t>
  </si>
  <si>
    <t>ZINGILE NKOMENI</t>
  </si>
  <si>
    <t xml:space="preserve">ALL CASH TECHNOLOGIES              </t>
  </si>
  <si>
    <t>cabala</t>
  </si>
  <si>
    <t>GILLIAN</t>
  </si>
  <si>
    <t>Annalisa</t>
  </si>
  <si>
    <t>zingile</t>
  </si>
  <si>
    <t>ATHEIN ADONIS</t>
  </si>
  <si>
    <t xml:space="preserve">ATM SOLUTOIONS                     </t>
  </si>
  <si>
    <t xml:space="preserve">AATM SOLUTIONS                     </t>
  </si>
  <si>
    <t>Reinetie</t>
  </si>
  <si>
    <t>NELSP</t>
  </si>
  <si>
    <t>NELSPRUIT</t>
  </si>
  <si>
    <t>JOHN MULLAR</t>
  </si>
  <si>
    <t>john</t>
  </si>
  <si>
    <t>ssm</t>
  </si>
  <si>
    <t>POD received from cell 0672852519 M</t>
  </si>
  <si>
    <t>Sboniso</t>
  </si>
  <si>
    <t>POD received from cell 0656942085 M</t>
  </si>
  <si>
    <t>APHELEL MONONGA</t>
  </si>
  <si>
    <t>DEBRA</t>
  </si>
  <si>
    <t>loo</t>
  </si>
  <si>
    <t>Jerry</t>
  </si>
  <si>
    <t>FOGENE</t>
  </si>
  <si>
    <t>juju</t>
  </si>
  <si>
    <t>JAN</t>
  </si>
  <si>
    <t>JOHN MAVUSO</t>
  </si>
  <si>
    <t xml:space="preserve">MORATUWA  STORES                   </t>
  </si>
  <si>
    <t>ATM SOLUTIONS 7 DELPHI STR</t>
  </si>
  <si>
    <t>natsha</t>
  </si>
  <si>
    <t>KEISO</t>
  </si>
  <si>
    <t xml:space="preserve">illeg                         </t>
  </si>
  <si>
    <t xml:space="preserve">                                        </t>
  </si>
  <si>
    <t xml:space="preserve">GEORGE CENTRAL                     </t>
  </si>
  <si>
    <t>CLEMEN</t>
  </si>
  <si>
    <t xml:space="preserve">SKYNET                             </t>
  </si>
  <si>
    <t>JASON PEBERS</t>
  </si>
  <si>
    <t>LEWIS</t>
  </si>
  <si>
    <t>handrich</t>
  </si>
  <si>
    <t>JOHA HAN</t>
  </si>
  <si>
    <t>jonathan</t>
  </si>
  <si>
    <t xml:space="preserve">ATM SOL.                           </t>
  </si>
  <si>
    <t>MORATUNA</t>
  </si>
  <si>
    <t>MARATUINA</t>
  </si>
  <si>
    <t xml:space="preserve">atmsol.                            </t>
  </si>
  <si>
    <t>keijo</t>
  </si>
  <si>
    <t>hein</t>
  </si>
  <si>
    <t xml:space="preserve">ATMSOL.                            </t>
  </si>
  <si>
    <t>NTANGADZENI</t>
  </si>
  <si>
    <t>hamza</t>
  </si>
  <si>
    <t>FUE / DOC / NDC</t>
  </si>
  <si>
    <t>POD received from cell 0712284657 M</t>
  </si>
  <si>
    <t>Etienne</t>
  </si>
  <si>
    <t>LADYS</t>
  </si>
  <si>
    <t>LADYSMITH (NTL)</t>
  </si>
  <si>
    <t>KYLE</t>
  </si>
  <si>
    <t>LOCKS PIOTR</t>
  </si>
  <si>
    <t>chatell</t>
  </si>
  <si>
    <t xml:space="preserve">ATM SOLUTIONS WAREHOUSE            </t>
  </si>
  <si>
    <t>AADIL   CHARLENE</t>
  </si>
  <si>
    <t>STORES   LOCKS</t>
  </si>
  <si>
    <t xml:space="preserve">FIDFELITY CASH SERVICES            </t>
  </si>
  <si>
    <t>Nemakanga</t>
  </si>
  <si>
    <t>Friday</t>
  </si>
  <si>
    <t xml:space="preserve">FIDELITY CASG SERVICES             </t>
  </si>
  <si>
    <t>nyiko</t>
  </si>
  <si>
    <t xml:space="preserve">ATMSOLUTIONS                       </t>
  </si>
  <si>
    <t>EIJO</t>
  </si>
  <si>
    <t>keiso</t>
  </si>
  <si>
    <t xml:space="preserve">ATM SOLUTINS BURGERSFOR            </t>
  </si>
  <si>
    <t>REGINALD   MUSA</t>
  </si>
  <si>
    <t>NTOANA</t>
  </si>
  <si>
    <t xml:space="preserve">LINDO                              </t>
  </si>
  <si>
    <t>ATM SOLUTION</t>
  </si>
  <si>
    <t xml:space="preserve">ATM SOL                            </t>
  </si>
  <si>
    <t>naphtal</t>
  </si>
  <si>
    <t>FUNDRICK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</si>
</sst>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C8A84-CFDE-418C-A3B2-5369C36BAD11}">
  <dimension ref="A1:CN254"/>
  <sheetViews>
    <sheetView tabSelected="1" topLeftCell="A244" workbookViewId="0">
      <selection activeCell="A255" sqref="A255:XFD380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"009943854953"</f>
        <v>009943854953</v>
      </c>
      <c r="F2" s="3">
        <v>45293</v>
      </c>
      <c r="G2">
        <v>202410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 t="shared" ref="P2:P8" si="0"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161.94999999999999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18.2</v>
      </c>
      <c r="BJ2">
        <v>39.6</v>
      </c>
      <c r="BK2">
        <v>40</v>
      </c>
      <c r="BL2">
        <v>454.15</v>
      </c>
      <c r="BM2">
        <v>68.12</v>
      </c>
      <c r="BN2">
        <v>522.27</v>
      </c>
      <c r="BO2">
        <v>522.27</v>
      </c>
      <c r="BQ2" t="s">
        <v>83</v>
      </c>
      <c r="BR2" t="s">
        <v>84</v>
      </c>
      <c r="BS2" s="3">
        <v>45294</v>
      </c>
      <c r="BT2" s="4">
        <v>0.45763888888888887</v>
      </c>
      <c r="BU2" t="s">
        <v>85</v>
      </c>
      <c r="BV2" t="s">
        <v>86</v>
      </c>
      <c r="BY2">
        <v>198132</v>
      </c>
      <c r="CA2" t="s">
        <v>87</v>
      </c>
      <c r="CC2" t="s">
        <v>80</v>
      </c>
      <c r="CD2">
        <v>2054</v>
      </c>
      <c r="CE2" t="s">
        <v>88</v>
      </c>
      <c r="CF2" s="3">
        <v>45294</v>
      </c>
      <c r="CI2">
        <v>1</v>
      </c>
      <c r="CJ2">
        <v>1</v>
      </c>
      <c r="CK2">
        <v>43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"009942344289"</f>
        <v>009942344289</v>
      </c>
      <c r="F3" s="3">
        <v>45293</v>
      </c>
      <c r="G3">
        <v>202410</v>
      </c>
      <c r="H3" t="s">
        <v>90</v>
      </c>
      <c r="I3" t="s">
        <v>91</v>
      </c>
      <c r="J3" t="s">
        <v>77</v>
      </c>
      <c r="K3" t="s">
        <v>78</v>
      </c>
      <c r="L3" t="s">
        <v>79</v>
      </c>
      <c r="M3" t="s">
        <v>80</v>
      </c>
      <c r="N3" t="s">
        <v>77</v>
      </c>
      <c r="O3" t="s">
        <v>82</v>
      </c>
      <c r="P3" t="str">
        <f t="shared" si="0"/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102.41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10</v>
      </c>
      <c r="BJ3">
        <v>39.5</v>
      </c>
      <c r="BK3">
        <v>40</v>
      </c>
      <c r="BL3">
        <v>289.23</v>
      </c>
      <c r="BM3">
        <v>43.38</v>
      </c>
      <c r="BN3">
        <v>332.61</v>
      </c>
      <c r="BO3">
        <v>332.61</v>
      </c>
      <c r="BR3" t="s">
        <v>92</v>
      </c>
      <c r="BS3" s="3">
        <v>45294</v>
      </c>
      <c r="BT3" s="4">
        <v>0.60972222222222217</v>
      </c>
      <c r="BU3" t="s">
        <v>85</v>
      </c>
      <c r="BV3" t="s">
        <v>86</v>
      </c>
      <c r="BY3">
        <v>197600</v>
      </c>
      <c r="BZ3" t="s">
        <v>93</v>
      </c>
      <c r="CA3" t="s">
        <v>87</v>
      </c>
      <c r="CC3" t="s">
        <v>80</v>
      </c>
      <c r="CD3">
        <v>2196</v>
      </c>
      <c r="CE3" t="s">
        <v>88</v>
      </c>
      <c r="CF3" s="3">
        <v>45294</v>
      </c>
      <c r="CI3">
        <v>2</v>
      </c>
      <c r="CJ3">
        <v>1</v>
      </c>
      <c r="CK3">
        <v>41</v>
      </c>
      <c r="CL3" t="s">
        <v>89</v>
      </c>
    </row>
    <row r="4" spans="1:92" x14ac:dyDescent="0.3">
      <c r="A4" t="s">
        <v>72</v>
      </c>
      <c r="B4" t="s">
        <v>73</v>
      </c>
      <c r="C4" t="s">
        <v>74</v>
      </c>
      <c r="E4" t="str">
        <f>"009942344291"</f>
        <v>009942344291</v>
      </c>
      <c r="F4" s="3">
        <v>45293</v>
      </c>
      <c r="G4">
        <v>202410</v>
      </c>
      <c r="H4" t="s">
        <v>90</v>
      </c>
      <c r="I4" t="s">
        <v>91</v>
      </c>
      <c r="J4" t="s">
        <v>77</v>
      </c>
      <c r="K4" t="s">
        <v>78</v>
      </c>
      <c r="L4" t="s">
        <v>79</v>
      </c>
      <c r="M4" t="s">
        <v>80</v>
      </c>
      <c r="N4" t="s">
        <v>77</v>
      </c>
      <c r="O4" t="s">
        <v>82</v>
      </c>
      <c r="P4" t="str">
        <f t="shared" si="0"/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5.57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50.43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145.25</v>
      </c>
      <c r="BM4">
        <v>21.79</v>
      </c>
      <c r="BN4">
        <v>167.04</v>
      </c>
      <c r="BO4">
        <v>167.04</v>
      </c>
      <c r="BR4" t="s">
        <v>92</v>
      </c>
      <c r="BS4" s="3">
        <v>45294</v>
      </c>
      <c r="BT4" s="4">
        <v>0.45555555555555555</v>
      </c>
      <c r="BU4" t="s">
        <v>85</v>
      </c>
      <c r="BV4" t="s">
        <v>86</v>
      </c>
      <c r="BY4">
        <v>1200</v>
      </c>
      <c r="BZ4" t="s">
        <v>93</v>
      </c>
      <c r="CA4" t="s">
        <v>87</v>
      </c>
      <c r="CC4" t="s">
        <v>80</v>
      </c>
      <c r="CD4">
        <v>2031</v>
      </c>
      <c r="CE4" t="s">
        <v>88</v>
      </c>
      <c r="CF4" s="3">
        <v>45294</v>
      </c>
      <c r="CI4">
        <v>2</v>
      </c>
      <c r="CJ4">
        <v>1</v>
      </c>
      <c r="CK4">
        <v>41</v>
      </c>
      <c r="CL4" t="s">
        <v>89</v>
      </c>
    </row>
    <row r="5" spans="1:92" x14ac:dyDescent="0.3">
      <c r="A5" t="s">
        <v>72</v>
      </c>
      <c r="B5" t="s">
        <v>73</v>
      </c>
      <c r="C5" t="s">
        <v>74</v>
      </c>
      <c r="E5" t="str">
        <f>"009944095297"</f>
        <v>009944095297</v>
      </c>
      <c r="F5" s="3">
        <v>45293</v>
      </c>
      <c r="G5">
        <v>202410</v>
      </c>
      <c r="H5" t="s">
        <v>94</v>
      </c>
      <c r="I5" t="s">
        <v>95</v>
      </c>
      <c r="J5" t="s">
        <v>81</v>
      </c>
      <c r="K5" t="s">
        <v>78</v>
      </c>
      <c r="L5" t="s">
        <v>96</v>
      </c>
      <c r="M5" t="s">
        <v>97</v>
      </c>
      <c r="N5" t="s">
        <v>81</v>
      </c>
      <c r="O5" t="s">
        <v>82</v>
      </c>
      <c r="P5" t="str">
        <f t="shared" si="0"/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15.9</v>
      </c>
      <c r="AD5">
        <v>0</v>
      </c>
      <c r="AE5">
        <v>0</v>
      </c>
      <c r="AF5">
        <v>0</v>
      </c>
      <c r="AG5">
        <v>5.57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71.12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218.47</v>
      </c>
      <c r="BM5">
        <v>32.770000000000003</v>
      </c>
      <c r="BN5">
        <v>251.24</v>
      </c>
      <c r="BO5">
        <v>251.24</v>
      </c>
      <c r="BQ5" t="s">
        <v>98</v>
      </c>
      <c r="BR5" t="s">
        <v>99</v>
      </c>
      <c r="BS5" s="3">
        <v>45295</v>
      </c>
      <c r="BT5" s="4">
        <v>0.43333333333333335</v>
      </c>
      <c r="BU5" t="s">
        <v>100</v>
      </c>
      <c r="BV5" t="s">
        <v>89</v>
      </c>
      <c r="BW5" t="s">
        <v>101</v>
      </c>
      <c r="BX5" t="s">
        <v>102</v>
      </c>
      <c r="BY5">
        <v>1200</v>
      </c>
      <c r="BZ5" t="s">
        <v>103</v>
      </c>
      <c r="CC5" t="s">
        <v>97</v>
      </c>
      <c r="CD5" s="5" t="s">
        <v>104</v>
      </c>
      <c r="CE5" t="s">
        <v>105</v>
      </c>
      <c r="CF5" s="3">
        <v>45295</v>
      </c>
      <c r="CI5">
        <v>1</v>
      </c>
      <c r="CJ5">
        <v>2</v>
      </c>
      <c r="CK5">
        <v>43</v>
      </c>
      <c r="CL5" t="s">
        <v>89</v>
      </c>
    </row>
    <row r="6" spans="1:92" x14ac:dyDescent="0.3">
      <c r="A6" t="s">
        <v>72</v>
      </c>
      <c r="B6" t="s">
        <v>73</v>
      </c>
      <c r="C6" t="s">
        <v>74</v>
      </c>
      <c r="E6" t="str">
        <f>"009943005389"</f>
        <v>009943005389</v>
      </c>
      <c r="F6" s="3">
        <v>45293</v>
      </c>
      <c r="G6">
        <v>202410</v>
      </c>
      <c r="H6" t="s">
        <v>106</v>
      </c>
      <c r="I6" t="s">
        <v>107</v>
      </c>
      <c r="J6" t="s">
        <v>81</v>
      </c>
      <c r="K6" t="s">
        <v>78</v>
      </c>
      <c r="L6" t="s">
        <v>79</v>
      </c>
      <c r="M6" t="s">
        <v>80</v>
      </c>
      <c r="N6" t="s">
        <v>108</v>
      </c>
      <c r="O6" t="s">
        <v>109</v>
      </c>
      <c r="P6" t="str">
        <f t="shared" si="0"/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39.1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0.2</v>
      </c>
      <c r="BJ6">
        <v>2.8</v>
      </c>
      <c r="BK6">
        <v>3</v>
      </c>
      <c r="BL6">
        <v>108.31</v>
      </c>
      <c r="BM6">
        <v>16.25</v>
      </c>
      <c r="BN6">
        <v>124.56</v>
      </c>
      <c r="BO6">
        <v>124.56</v>
      </c>
      <c r="BQ6" t="s">
        <v>110</v>
      </c>
      <c r="BR6" t="s">
        <v>111</v>
      </c>
      <c r="BS6" s="3">
        <v>45294</v>
      </c>
      <c r="BT6" s="4">
        <v>0.41180555555555554</v>
      </c>
      <c r="BU6" t="s">
        <v>112</v>
      </c>
      <c r="BV6" t="s">
        <v>86</v>
      </c>
      <c r="BY6">
        <v>14047.02</v>
      </c>
      <c r="BZ6" t="s">
        <v>113</v>
      </c>
      <c r="CA6" t="s">
        <v>114</v>
      </c>
      <c r="CC6" t="s">
        <v>80</v>
      </c>
      <c r="CD6">
        <v>2031</v>
      </c>
      <c r="CE6" t="s">
        <v>88</v>
      </c>
      <c r="CF6" s="3">
        <v>45294</v>
      </c>
      <c r="CI6">
        <v>1</v>
      </c>
      <c r="CJ6">
        <v>1</v>
      </c>
      <c r="CK6">
        <v>21</v>
      </c>
      <c r="CL6" t="s">
        <v>89</v>
      </c>
    </row>
    <row r="7" spans="1:92" x14ac:dyDescent="0.3">
      <c r="A7" t="s">
        <v>72</v>
      </c>
      <c r="B7" t="s">
        <v>73</v>
      </c>
      <c r="C7" t="s">
        <v>74</v>
      </c>
      <c r="E7" t="str">
        <f>"009943551608"</f>
        <v>009943551608</v>
      </c>
      <c r="F7" s="3">
        <v>45293</v>
      </c>
      <c r="G7">
        <v>202410</v>
      </c>
      <c r="H7" t="s">
        <v>115</v>
      </c>
      <c r="I7" t="s">
        <v>116</v>
      </c>
      <c r="J7" t="s">
        <v>81</v>
      </c>
      <c r="K7" t="s">
        <v>78</v>
      </c>
      <c r="L7" t="s">
        <v>79</v>
      </c>
      <c r="M7" t="s">
        <v>80</v>
      </c>
      <c r="N7" t="s">
        <v>81</v>
      </c>
      <c r="O7" t="s">
        <v>82</v>
      </c>
      <c r="P7" t="str">
        <f t="shared" si="0"/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5.57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143.99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4</v>
      </c>
      <c r="BI7">
        <v>60</v>
      </c>
      <c r="BJ7">
        <v>60</v>
      </c>
      <c r="BK7">
        <v>60</v>
      </c>
      <c r="BL7">
        <v>404.41</v>
      </c>
      <c r="BM7">
        <v>60.66</v>
      </c>
      <c r="BN7">
        <v>465.07</v>
      </c>
      <c r="BO7">
        <v>465.07</v>
      </c>
      <c r="BR7" t="s">
        <v>117</v>
      </c>
      <c r="BS7" s="3">
        <v>45294</v>
      </c>
      <c r="BT7" s="4">
        <v>0.61041666666666672</v>
      </c>
      <c r="BU7" t="s">
        <v>85</v>
      </c>
      <c r="BV7" t="s">
        <v>86</v>
      </c>
      <c r="BY7">
        <v>300174</v>
      </c>
      <c r="BZ7" t="s">
        <v>93</v>
      </c>
      <c r="CA7" t="s">
        <v>87</v>
      </c>
      <c r="CC7" t="s">
        <v>80</v>
      </c>
      <c r="CD7">
        <v>2196</v>
      </c>
      <c r="CE7" t="s">
        <v>88</v>
      </c>
      <c r="CF7" s="3">
        <v>45294</v>
      </c>
      <c r="CI7">
        <v>1</v>
      </c>
      <c r="CJ7">
        <v>1</v>
      </c>
      <c r="CK7">
        <v>41</v>
      </c>
      <c r="CL7" t="s">
        <v>89</v>
      </c>
    </row>
    <row r="8" spans="1:92" x14ac:dyDescent="0.3">
      <c r="A8" t="s">
        <v>72</v>
      </c>
      <c r="B8" t="s">
        <v>73</v>
      </c>
      <c r="C8" t="s">
        <v>74</v>
      </c>
      <c r="E8" t="str">
        <f>"009942812658"</f>
        <v>009942812658</v>
      </c>
      <c r="F8" s="3">
        <v>45293</v>
      </c>
      <c r="G8">
        <v>202410</v>
      </c>
      <c r="H8" t="s">
        <v>96</v>
      </c>
      <c r="I8" t="s">
        <v>97</v>
      </c>
      <c r="J8" t="s">
        <v>81</v>
      </c>
      <c r="K8" t="s">
        <v>78</v>
      </c>
      <c r="L8" t="s">
        <v>118</v>
      </c>
      <c r="M8" t="s">
        <v>119</v>
      </c>
      <c r="N8" t="s">
        <v>120</v>
      </c>
      <c r="O8" t="s">
        <v>82</v>
      </c>
      <c r="P8" t="str">
        <f t="shared" si="0"/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5.57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71.12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202.57</v>
      </c>
      <c r="BM8">
        <v>30.39</v>
      </c>
      <c r="BN8">
        <v>232.96</v>
      </c>
      <c r="BO8">
        <v>232.96</v>
      </c>
      <c r="BQ8" t="s">
        <v>121</v>
      </c>
      <c r="BR8" t="s">
        <v>98</v>
      </c>
      <c r="BS8" s="3">
        <v>45294</v>
      </c>
      <c r="BT8" s="4">
        <v>0.33263888888888887</v>
      </c>
      <c r="BU8" t="s">
        <v>122</v>
      </c>
      <c r="BV8" t="s">
        <v>86</v>
      </c>
      <c r="BY8">
        <v>1200</v>
      </c>
      <c r="BZ8" t="s">
        <v>123</v>
      </c>
      <c r="CA8" t="s">
        <v>124</v>
      </c>
      <c r="CC8" t="s">
        <v>119</v>
      </c>
      <c r="CD8">
        <v>2570</v>
      </c>
      <c r="CE8" t="s">
        <v>88</v>
      </c>
      <c r="CF8" s="3">
        <v>45295</v>
      </c>
      <c r="CI8">
        <v>1</v>
      </c>
      <c r="CJ8">
        <v>1</v>
      </c>
      <c r="CK8">
        <v>43</v>
      </c>
      <c r="CL8" t="s">
        <v>89</v>
      </c>
    </row>
    <row r="9" spans="1:92" x14ac:dyDescent="0.3">
      <c r="A9" t="s">
        <v>72</v>
      </c>
      <c r="B9" t="s">
        <v>73</v>
      </c>
      <c r="C9" t="s">
        <v>74</v>
      </c>
      <c r="E9" t="str">
        <f>"009943958899"</f>
        <v>009943958899</v>
      </c>
      <c r="F9" s="3">
        <v>45293</v>
      </c>
      <c r="G9">
        <v>202410</v>
      </c>
      <c r="H9" t="s">
        <v>125</v>
      </c>
      <c r="I9" t="s">
        <v>126</v>
      </c>
      <c r="J9" t="s">
        <v>81</v>
      </c>
      <c r="K9" t="s">
        <v>78</v>
      </c>
      <c r="L9" t="s">
        <v>127</v>
      </c>
      <c r="M9" t="s">
        <v>128</v>
      </c>
      <c r="N9" t="s">
        <v>81</v>
      </c>
      <c r="O9" t="s">
        <v>109</v>
      </c>
      <c r="P9" t="str">
        <f>"LOCKS                         "</f>
        <v xml:space="preserve">LOCKS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96.15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3.6</v>
      </c>
      <c r="BK9">
        <v>4</v>
      </c>
      <c r="BL9">
        <v>266.33</v>
      </c>
      <c r="BM9">
        <v>39.950000000000003</v>
      </c>
      <c r="BN9">
        <v>306.27999999999997</v>
      </c>
      <c r="BO9">
        <v>306.27999999999997</v>
      </c>
      <c r="BQ9" t="s">
        <v>129</v>
      </c>
      <c r="BR9" t="s">
        <v>130</v>
      </c>
      <c r="BS9" s="3">
        <v>45296</v>
      </c>
      <c r="BT9" s="4">
        <v>0.41180555555555554</v>
      </c>
      <c r="BU9" t="s">
        <v>131</v>
      </c>
      <c r="BV9" t="s">
        <v>89</v>
      </c>
      <c r="BW9" t="s">
        <v>132</v>
      </c>
      <c r="BX9" t="s">
        <v>133</v>
      </c>
      <c r="BY9">
        <v>18000</v>
      </c>
      <c r="BZ9" t="s">
        <v>113</v>
      </c>
      <c r="CC9" t="s">
        <v>128</v>
      </c>
      <c r="CD9">
        <v>3900</v>
      </c>
      <c r="CE9" t="s">
        <v>88</v>
      </c>
      <c r="CF9" s="3">
        <v>45296</v>
      </c>
      <c r="CI9">
        <v>1</v>
      </c>
      <c r="CJ9">
        <v>3</v>
      </c>
      <c r="CK9">
        <v>23</v>
      </c>
      <c r="CL9" t="s">
        <v>89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"009942537408"</f>
        <v>009942537408</v>
      </c>
      <c r="F10" s="3">
        <v>45293</v>
      </c>
      <c r="G10">
        <v>202410</v>
      </c>
      <c r="H10" t="s">
        <v>134</v>
      </c>
      <c r="I10" t="s">
        <v>135</v>
      </c>
      <c r="J10" t="s">
        <v>136</v>
      </c>
      <c r="K10" t="s">
        <v>78</v>
      </c>
      <c r="L10" t="s">
        <v>125</v>
      </c>
      <c r="M10" t="s">
        <v>126</v>
      </c>
      <c r="N10" t="s">
        <v>81</v>
      </c>
      <c r="O10" t="s">
        <v>82</v>
      </c>
      <c r="P10" t="str">
        <f>"083 601 5869                  "</f>
        <v xml:space="preserve">083 601 5869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5.57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507.08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3</v>
      </c>
      <c r="BI10">
        <v>135</v>
      </c>
      <c r="BJ10">
        <v>58</v>
      </c>
      <c r="BK10">
        <v>135</v>
      </c>
      <c r="BL10">
        <v>1410.13</v>
      </c>
      <c r="BM10">
        <v>211.52</v>
      </c>
      <c r="BN10">
        <v>1621.65</v>
      </c>
      <c r="BO10">
        <v>1621.65</v>
      </c>
      <c r="BQ10" t="s">
        <v>137</v>
      </c>
      <c r="BR10" t="s">
        <v>138</v>
      </c>
      <c r="BS10" s="3">
        <v>45295</v>
      </c>
      <c r="BT10" s="4">
        <v>0.4375</v>
      </c>
      <c r="BU10" t="s">
        <v>139</v>
      </c>
      <c r="BV10" t="s">
        <v>86</v>
      </c>
      <c r="BY10">
        <v>96600</v>
      </c>
      <c r="BZ10" t="s">
        <v>93</v>
      </c>
      <c r="CA10" t="s">
        <v>87</v>
      </c>
      <c r="CC10" t="s">
        <v>126</v>
      </c>
      <c r="CD10">
        <v>2146</v>
      </c>
      <c r="CE10" t="s">
        <v>88</v>
      </c>
      <c r="CF10" s="3">
        <v>45295</v>
      </c>
      <c r="CI10">
        <v>3</v>
      </c>
      <c r="CJ10">
        <v>1</v>
      </c>
      <c r="CK10">
        <v>43</v>
      </c>
      <c r="CL10" t="s">
        <v>89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"009943958883"</f>
        <v>009943958883</v>
      </c>
      <c r="F11" s="3">
        <v>45294</v>
      </c>
      <c r="G11">
        <v>202410</v>
      </c>
      <c r="H11" t="s">
        <v>125</v>
      </c>
      <c r="I11" t="s">
        <v>126</v>
      </c>
      <c r="J11" t="s">
        <v>81</v>
      </c>
      <c r="K11" t="s">
        <v>78</v>
      </c>
      <c r="L11" t="s">
        <v>75</v>
      </c>
      <c r="M11" t="s">
        <v>76</v>
      </c>
      <c r="N11" t="s">
        <v>81</v>
      </c>
      <c r="O11" t="s">
        <v>82</v>
      </c>
      <c r="P11" t="str">
        <f>"LOCKS                         "</f>
        <v xml:space="preserve">LOCKS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5.57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154.24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31.8</v>
      </c>
      <c r="BJ11">
        <v>42</v>
      </c>
      <c r="BK11">
        <v>42</v>
      </c>
      <c r="BL11">
        <v>459.3</v>
      </c>
      <c r="BM11">
        <v>68.900000000000006</v>
      </c>
      <c r="BN11">
        <v>528.20000000000005</v>
      </c>
      <c r="BO11">
        <v>528.20000000000005</v>
      </c>
      <c r="BQ11" t="s">
        <v>129</v>
      </c>
      <c r="BR11" t="s">
        <v>140</v>
      </c>
      <c r="BS11" s="3">
        <v>45295</v>
      </c>
      <c r="BT11" s="4">
        <v>0.39583333333333331</v>
      </c>
      <c r="BU11" t="s">
        <v>84</v>
      </c>
      <c r="BV11" t="s">
        <v>86</v>
      </c>
      <c r="BY11">
        <v>209990</v>
      </c>
      <c r="BZ11" t="s">
        <v>93</v>
      </c>
      <c r="CC11" t="s">
        <v>76</v>
      </c>
      <c r="CD11">
        <v>9459</v>
      </c>
      <c r="CE11" t="s">
        <v>88</v>
      </c>
      <c r="CF11" s="3">
        <v>45295</v>
      </c>
      <c r="CI11">
        <v>1</v>
      </c>
      <c r="CJ11">
        <v>1</v>
      </c>
      <c r="CK11">
        <v>43</v>
      </c>
      <c r="CL11" t="s">
        <v>89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"009941332978"</f>
        <v>009941332978</v>
      </c>
      <c r="F12" s="3">
        <v>45294</v>
      </c>
      <c r="G12">
        <v>202410</v>
      </c>
      <c r="H12" t="s">
        <v>125</v>
      </c>
      <c r="I12" t="s">
        <v>126</v>
      </c>
      <c r="J12" t="s">
        <v>81</v>
      </c>
      <c r="K12" t="s">
        <v>78</v>
      </c>
      <c r="L12" t="s">
        <v>141</v>
      </c>
      <c r="M12" t="s">
        <v>137</v>
      </c>
      <c r="N12" t="s">
        <v>142</v>
      </c>
      <c r="O12" t="s">
        <v>109</v>
      </c>
      <c r="P12" t="str">
        <f>"STORES                        "</f>
        <v xml:space="preserve">STORES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23.77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69.92</v>
      </c>
      <c r="BM12">
        <v>10.49</v>
      </c>
      <c r="BN12">
        <v>80.41</v>
      </c>
      <c r="BO12">
        <v>80.41</v>
      </c>
      <c r="BQ12" t="s">
        <v>143</v>
      </c>
      <c r="BR12" t="s">
        <v>129</v>
      </c>
      <c r="BS12" s="3">
        <v>45295</v>
      </c>
      <c r="BT12" s="4">
        <v>0.38125000000000003</v>
      </c>
      <c r="BU12" t="s">
        <v>144</v>
      </c>
      <c r="BV12" t="s">
        <v>86</v>
      </c>
      <c r="BY12">
        <v>1200</v>
      </c>
      <c r="BZ12" t="s">
        <v>113</v>
      </c>
      <c r="CA12" t="s">
        <v>145</v>
      </c>
      <c r="CC12" t="s">
        <v>137</v>
      </c>
      <c r="CD12">
        <v>6529</v>
      </c>
      <c r="CE12" t="s">
        <v>88</v>
      </c>
      <c r="CF12" s="3">
        <v>45295</v>
      </c>
      <c r="CI12">
        <v>1</v>
      </c>
      <c r="CJ12">
        <v>1</v>
      </c>
      <c r="CK12">
        <v>21</v>
      </c>
      <c r="CL12" t="s">
        <v>89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"009943961610"</f>
        <v>009943961610</v>
      </c>
      <c r="F13" s="3">
        <v>45294</v>
      </c>
      <c r="G13">
        <v>202410</v>
      </c>
      <c r="H13" t="s">
        <v>125</v>
      </c>
      <c r="I13" t="s">
        <v>126</v>
      </c>
      <c r="J13" t="s">
        <v>81</v>
      </c>
      <c r="K13" t="s">
        <v>78</v>
      </c>
      <c r="L13" t="s">
        <v>115</v>
      </c>
      <c r="M13" t="s">
        <v>116</v>
      </c>
      <c r="N13" t="s">
        <v>81</v>
      </c>
      <c r="O13" t="s">
        <v>109</v>
      </c>
      <c r="P13" t="str">
        <f t="shared" ref="P13:P18" si="1">"LOCKS                         "</f>
        <v xml:space="preserve">LOCKS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23.77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69.92</v>
      </c>
      <c r="BM13">
        <v>10.49</v>
      </c>
      <c r="BN13">
        <v>80.41</v>
      </c>
      <c r="BO13">
        <v>80.41</v>
      </c>
      <c r="BQ13" t="s">
        <v>129</v>
      </c>
      <c r="BR13" t="s">
        <v>140</v>
      </c>
      <c r="BS13" s="3">
        <v>45295</v>
      </c>
      <c r="BT13" s="4">
        <v>0.4375</v>
      </c>
      <c r="BU13" t="s">
        <v>146</v>
      </c>
      <c r="BV13" t="s">
        <v>86</v>
      </c>
      <c r="BY13">
        <v>1200</v>
      </c>
      <c r="BZ13" t="s">
        <v>113</v>
      </c>
      <c r="CA13" t="s">
        <v>147</v>
      </c>
      <c r="CC13" t="s">
        <v>116</v>
      </c>
      <c r="CD13" s="5" t="s">
        <v>148</v>
      </c>
      <c r="CE13" t="s">
        <v>88</v>
      </c>
      <c r="CF13" s="3">
        <v>45295</v>
      </c>
      <c r="CI13">
        <v>1</v>
      </c>
      <c r="CJ13">
        <v>1</v>
      </c>
      <c r="CK13">
        <v>21</v>
      </c>
      <c r="CL13" t="s">
        <v>89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"009943961612"</f>
        <v>009943961612</v>
      </c>
      <c r="F14" s="3">
        <v>45294</v>
      </c>
      <c r="G14">
        <v>202410</v>
      </c>
      <c r="H14" t="s">
        <v>125</v>
      </c>
      <c r="I14" t="s">
        <v>126</v>
      </c>
      <c r="J14" t="s">
        <v>81</v>
      </c>
      <c r="K14" t="s">
        <v>78</v>
      </c>
      <c r="L14" t="s">
        <v>115</v>
      </c>
      <c r="M14" t="s">
        <v>116</v>
      </c>
      <c r="N14" t="s">
        <v>81</v>
      </c>
      <c r="O14" t="s">
        <v>82</v>
      </c>
      <c r="P14" t="str">
        <f t="shared" si="1"/>
        <v xml:space="preserve">LOCKS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5.57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45.96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3.2</v>
      </c>
      <c r="BJ14">
        <v>12.5</v>
      </c>
      <c r="BK14">
        <v>13</v>
      </c>
      <c r="BL14">
        <v>140.78</v>
      </c>
      <c r="BM14">
        <v>21.12</v>
      </c>
      <c r="BN14">
        <v>161.9</v>
      </c>
      <c r="BO14">
        <v>161.9</v>
      </c>
      <c r="BQ14" t="s">
        <v>129</v>
      </c>
      <c r="BR14" t="s">
        <v>140</v>
      </c>
      <c r="BS14" s="3">
        <v>45295</v>
      </c>
      <c r="BT14" s="4">
        <v>0.4375</v>
      </c>
      <c r="BU14" t="s">
        <v>146</v>
      </c>
      <c r="BV14" t="s">
        <v>86</v>
      </c>
      <c r="BY14">
        <v>62424</v>
      </c>
      <c r="BZ14" t="s">
        <v>93</v>
      </c>
      <c r="CA14" t="s">
        <v>147</v>
      </c>
      <c r="CC14" t="s">
        <v>116</v>
      </c>
      <c r="CD14" s="5" t="s">
        <v>148</v>
      </c>
      <c r="CE14" t="s">
        <v>88</v>
      </c>
      <c r="CF14" s="3">
        <v>45295</v>
      </c>
      <c r="CI14">
        <v>1</v>
      </c>
      <c r="CJ14">
        <v>1</v>
      </c>
      <c r="CK14">
        <v>41</v>
      </c>
      <c r="CL14" t="s">
        <v>89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"009943958808"</f>
        <v>009943958808</v>
      </c>
      <c r="F15" s="3">
        <v>45294</v>
      </c>
      <c r="G15">
        <v>202410</v>
      </c>
      <c r="H15" t="s">
        <v>125</v>
      </c>
      <c r="I15" t="s">
        <v>126</v>
      </c>
      <c r="J15" t="s">
        <v>81</v>
      </c>
      <c r="K15" t="s">
        <v>78</v>
      </c>
      <c r="L15" t="s">
        <v>149</v>
      </c>
      <c r="M15" t="s">
        <v>150</v>
      </c>
      <c r="N15" t="s">
        <v>81</v>
      </c>
      <c r="O15" t="s">
        <v>82</v>
      </c>
      <c r="P15" t="str">
        <f t="shared" si="1"/>
        <v xml:space="preserve">LOCKS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5.57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45.96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1.3</v>
      </c>
      <c r="BJ15">
        <v>3</v>
      </c>
      <c r="BK15">
        <v>3</v>
      </c>
      <c r="BL15">
        <v>140.78</v>
      </c>
      <c r="BM15">
        <v>21.12</v>
      </c>
      <c r="BN15">
        <v>161.9</v>
      </c>
      <c r="BO15">
        <v>161.9</v>
      </c>
      <c r="BQ15" t="s">
        <v>151</v>
      </c>
      <c r="BR15" t="s">
        <v>140</v>
      </c>
      <c r="BS15" s="3">
        <v>45295</v>
      </c>
      <c r="BT15" s="4">
        <v>0.3298611111111111</v>
      </c>
      <c r="BU15" t="s">
        <v>152</v>
      </c>
      <c r="BV15" t="s">
        <v>86</v>
      </c>
      <c r="BY15">
        <v>15103.2</v>
      </c>
      <c r="BZ15" t="s">
        <v>93</v>
      </c>
      <c r="CA15" t="s">
        <v>153</v>
      </c>
      <c r="CC15" t="s">
        <v>150</v>
      </c>
      <c r="CD15">
        <v>4091</v>
      </c>
      <c r="CE15" t="s">
        <v>88</v>
      </c>
      <c r="CF15" s="3">
        <v>45297</v>
      </c>
      <c r="CI15">
        <v>1</v>
      </c>
      <c r="CJ15">
        <v>1</v>
      </c>
      <c r="CK15">
        <v>41</v>
      </c>
      <c r="CL15" t="s">
        <v>89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"009942133736"</f>
        <v>009942133736</v>
      </c>
      <c r="F16" s="3">
        <v>45294</v>
      </c>
      <c r="G16">
        <v>202410</v>
      </c>
      <c r="H16" t="s">
        <v>125</v>
      </c>
      <c r="I16" t="s">
        <v>126</v>
      </c>
      <c r="J16" t="s">
        <v>81</v>
      </c>
      <c r="K16" t="s">
        <v>78</v>
      </c>
      <c r="L16" t="s">
        <v>154</v>
      </c>
      <c r="M16" t="s">
        <v>155</v>
      </c>
      <c r="N16" t="s">
        <v>81</v>
      </c>
      <c r="O16" t="s">
        <v>82</v>
      </c>
      <c r="P16" t="str">
        <f t="shared" si="1"/>
        <v xml:space="preserve">LOCKS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5.57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296.63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15.9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2</v>
      </c>
      <c r="BI16">
        <v>42.2</v>
      </c>
      <c r="BJ16">
        <v>84.6</v>
      </c>
      <c r="BK16">
        <v>85</v>
      </c>
      <c r="BL16">
        <v>894.08</v>
      </c>
      <c r="BM16">
        <v>134.11000000000001</v>
      </c>
      <c r="BN16">
        <v>1028.19</v>
      </c>
      <c r="BO16">
        <v>1028.19</v>
      </c>
      <c r="BQ16" t="s">
        <v>129</v>
      </c>
      <c r="BR16" t="s">
        <v>140</v>
      </c>
      <c r="BS16" s="3">
        <v>45295</v>
      </c>
      <c r="BT16" s="4">
        <v>0.53055555555555556</v>
      </c>
      <c r="BU16" t="s">
        <v>156</v>
      </c>
      <c r="BV16" t="s">
        <v>86</v>
      </c>
      <c r="BY16">
        <v>422783.48</v>
      </c>
      <c r="BZ16" t="s">
        <v>157</v>
      </c>
      <c r="CC16" t="s">
        <v>155</v>
      </c>
      <c r="CD16">
        <v>8460</v>
      </c>
      <c r="CE16" t="s">
        <v>88</v>
      </c>
      <c r="CF16" s="3">
        <v>45295</v>
      </c>
      <c r="CI16">
        <v>1</v>
      </c>
      <c r="CJ16">
        <v>1</v>
      </c>
      <c r="CK16">
        <v>43</v>
      </c>
      <c r="CL16" t="s">
        <v>89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"009943958881"</f>
        <v>009943958881</v>
      </c>
      <c r="F17" s="3">
        <v>45294</v>
      </c>
      <c r="G17">
        <v>202410</v>
      </c>
      <c r="H17" t="s">
        <v>125</v>
      </c>
      <c r="I17" t="s">
        <v>126</v>
      </c>
      <c r="J17" t="s">
        <v>81</v>
      </c>
      <c r="K17" t="s">
        <v>78</v>
      </c>
      <c r="L17" t="s">
        <v>158</v>
      </c>
      <c r="M17" t="s">
        <v>159</v>
      </c>
      <c r="N17" t="s">
        <v>81</v>
      </c>
      <c r="O17" t="s">
        <v>109</v>
      </c>
      <c r="P17" t="str">
        <f t="shared" si="1"/>
        <v xml:space="preserve">LOCKS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23.77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69.92</v>
      </c>
      <c r="BM17">
        <v>10.49</v>
      </c>
      <c r="BN17">
        <v>80.41</v>
      </c>
      <c r="BO17">
        <v>80.41</v>
      </c>
      <c r="BQ17" t="s">
        <v>129</v>
      </c>
      <c r="BR17" t="s">
        <v>140</v>
      </c>
      <c r="BS17" s="3">
        <v>45306</v>
      </c>
      <c r="BT17" s="4">
        <v>0.44444444444444442</v>
      </c>
      <c r="BU17" t="s">
        <v>160</v>
      </c>
      <c r="BV17" t="s">
        <v>89</v>
      </c>
      <c r="BW17" t="s">
        <v>161</v>
      </c>
      <c r="BX17" t="s">
        <v>162</v>
      </c>
      <c r="BY17">
        <v>1200</v>
      </c>
      <c r="BZ17" t="s">
        <v>113</v>
      </c>
      <c r="CA17" t="s">
        <v>163</v>
      </c>
      <c r="CC17" t="s">
        <v>159</v>
      </c>
      <c r="CD17">
        <v>9300</v>
      </c>
      <c r="CE17" t="s">
        <v>88</v>
      </c>
      <c r="CF17" s="3">
        <v>45307</v>
      </c>
      <c r="CI17">
        <v>1</v>
      </c>
      <c r="CJ17">
        <v>8</v>
      </c>
      <c r="CK17">
        <v>21</v>
      </c>
      <c r="CL17" t="s">
        <v>89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"009943516689"</f>
        <v>009943516689</v>
      </c>
      <c r="F18" s="3">
        <v>45294</v>
      </c>
      <c r="G18">
        <v>202410</v>
      </c>
      <c r="H18" t="s">
        <v>125</v>
      </c>
      <c r="I18" t="s">
        <v>126</v>
      </c>
      <c r="J18" t="s">
        <v>81</v>
      </c>
      <c r="K18" t="s">
        <v>78</v>
      </c>
      <c r="L18" t="s">
        <v>134</v>
      </c>
      <c r="M18" t="s">
        <v>135</v>
      </c>
      <c r="N18" t="s">
        <v>81</v>
      </c>
      <c r="O18" t="s">
        <v>82</v>
      </c>
      <c r="P18" t="str">
        <f t="shared" si="1"/>
        <v xml:space="preserve">LOCKS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5.57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203.91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2</v>
      </c>
      <c r="BI18">
        <v>49.4</v>
      </c>
      <c r="BJ18">
        <v>56.6</v>
      </c>
      <c r="BK18">
        <v>57</v>
      </c>
      <c r="BL18">
        <v>605.41999999999996</v>
      </c>
      <c r="BM18">
        <v>90.81</v>
      </c>
      <c r="BN18">
        <v>696.23</v>
      </c>
      <c r="BO18">
        <v>696.23</v>
      </c>
      <c r="BQ18" t="s">
        <v>129</v>
      </c>
      <c r="BR18" t="s">
        <v>140</v>
      </c>
      <c r="BS18" s="3">
        <v>45296</v>
      </c>
      <c r="BT18" s="4">
        <v>0.40208333333333335</v>
      </c>
      <c r="BU18" t="s">
        <v>138</v>
      </c>
      <c r="BV18" t="s">
        <v>89</v>
      </c>
      <c r="BW18" t="s">
        <v>161</v>
      </c>
      <c r="BX18" t="s">
        <v>164</v>
      </c>
      <c r="BY18">
        <v>283017.57</v>
      </c>
      <c r="BZ18" t="s">
        <v>93</v>
      </c>
      <c r="CC18" t="s">
        <v>135</v>
      </c>
      <c r="CD18">
        <v>1034</v>
      </c>
      <c r="CE18" t="s">
        <v>88</v>
      </c>
      <c r="CF18" s="3">
        <v>45297</v>
      </c>
      <c r="CI18">
        <v>1</v>
      </c>
      <c r="CJ18">
        <v>2</v>
      </c>
      <c r="CK18">
        <v>43</v>
      </c>
      <c r="CL18" t="s">
        <v>89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"009943660529"</f>
        <v>009943660529</v>
      </c>
      <c r="F19" s="3">
        <v>45294</v>
      </c>
      <c r="G19">
        <v>202410</v>
      </c>
      <c r="H19" t="s">
        <v>165</v>
      </c>
      <c r="I19" t="s">
        <v>166</v>
      </c>
      <c r="J19" t="s">
        <v>77</v>
      </c>
      <c r="K19" t="s">
        <v>78</v>
      </c>
      <c r="L19" t="s">
        <v>167</v>
      </c>
      <c r="M19" t="s">
        <v>168</v>
      </c>
      <c r="N19" t="s">
        <v>169</v>
      </c>
      <c r="O19" t="s">
        <v>82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5.57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64.83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3</v>
      </c>
      <c r="BI19">
        <v>15</v>
      </c>
      <c r="BJ19">
        <v>7.2</v>
      </c>
      <c r="BK19">
        <v>15</v>
      </c>
      <c r="BL19">
        <v>196.28</v>
      </c>
      <c r="BM19">
        <v>29.44</v>
      </c>
      <c r="BN19">
        <v>225.72</v>
      </c>
      <c r="BO19">
        <v>225.72</v>
      </c>
      <c r="BQ19" t="s">
        <v>170</v>
      </c>
      <c r="BR19" t="s">
        <v>171</v>
      </c>
      <c r="BS19" s="3">
        <v>45296</v>
      </c>
      <c r="BT19" s="4">
        <v>0.43333333333333335</v>
      </c>
      <c r="BU19" t="s">
        <v>172</v>
      </c>
      <c r="BV19" t="s">
        <v>86</v>
      </c>
      <c r="BY19">
        <v>12000</v>
      </c>
      <c r="BZ19" t="s">
        <v>93</v>
      </c>
      <c r="CA19" t="s">
        <v>173</v>
      </c>
      <c r="CC19" t="s">
        <v>168</v>
      </c>
      <c r="CD19">
        <v>6001</v>
      </c>
      <c r="CE19" t="s">
        <v>174</v>
      </c>
      <c r="CF19" s="3">
        <v>45296</v>
      </c>
      <c r="CI19">
        <v>2</v>
      </c>
      <c r="CJ19">
        <v>2</v>
      </c>
      <c r="CK19">
        <v>43</v>
      </c>
      <c r="CL19" t="s">
        <v>89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"009943019309"</f>
        <v>009943019309</v>
      </c>
      <c r="F20" s="3">
        <v>45295</v>
      </c>
      <c r="G20">
        <v>202410</v>
      </c>
      <c r="H20" t="s">
        <v>106</v>
      </c>
      <c r="I20" t="s">
        <v>107</v>
      </c>
      <c r="J20" t="s">
        <v>81</v>
      </c>
      <c r="K20" t="s">
        <v>78</v>
      </c>
      <c r="L20" t="s">
        <v>79</v>
      </c>
      <c r="M20" t="s">
        <v>80</v>
      </c>
      <c r="N20" t="s">
        <v>175</v>
      </c>
      <c r="O20" t="s">
        <v>82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5.57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222.22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3</v>
      </c>
      <c r="BI20">
        <v>65.400000000000006</v>
      </c>
      <c r="BJ20">
        <v>107.6</v>
      </c>
      <c r="BK20">
        <v>108</v>
      </c>
      <c r="BL20">
        <v>659.28</v>
      </c>
      <c r="BM20">
        <v>98.89</v>
      </c>
      <c r="BN20">
        <v>758.17</v>
      </c>
      <c r="BO20">
        <v>758.17</v>
      </c>
      <c r="BQ20" t="s">
        <v>176</v>
      </c>
      <c r="BR20" t="s">
        <v>177</v>
      </c>
      <c r="BS20" s="3">
        <v>45299</v>
      </c>
      <c r="BT20" s="4">
        <v>0.45833333333333331</v>
      </c>
      <c r="BU20" t="s">
        <v>178</v>
      </c>
      <c r="BV20" t="s">
        <v>86</v>
      </c>
      <c r="BY20">
        <v>537759.65</v>
      </c>
      <c r="BZ20" t="s">
        <v>93</v>
      </c>
      <c r="CC20" t="s">
        <v>80</v>
      </c>
      <c r="CD20">
        <v>2196</v>
      </c>
      <c r="CE20" t="s">
        <v>88</v>
      </c>
      <c r="CF20" s="3">
        <v>45299</v>
      </c>
      <c r="CI20">
        <v>3</v>
      </c>
      <c r="CJ20">
        <v>2</v>
      </c>
      <c r="CK20">
        <v>41</v>
      </c>
      <c r="CL20" t="s">
        <v>89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"009942812660"</f>
        <v>009942812660</v>
      </c>
      <c r="F21" s="3">
        <v>45295</v>
      </c>
      <c r="G21">
        <v>202410</v>
      </c>
      <c r="H21" t="s">
        <v>96</v>
      </c>
      <c r="I21" t="s">
        <v>97</v>
      </c>
      <c r="J21" t="s">
        <v>81</v>
      </c>
      <c r="K21" t="s">
        <v>78</v>
      </c>
      <c r="L21" t="s">
        <v>118</v>
      </c>
      <c r="M21" t="s">
        <v>119</v>
      </c>
      <c r="N21" t="s">
        <v>81</v>
      </c>
      <c r="O21" t="s">
        <v>82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5.57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150.93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19.8</v>
      </c>
      <c r="BJ21">
        <v>40.1</v>
      </c>
      <c r="BK21">
        <v>41</v>
      </c>
      <c r="BL21">
        <v>449.56</v>
      </c>
      <c r="BM21">
        <v>67.430000000000007</v>
      </c>
      <c r="BN21">
        <v>516.99</v>
      </c>
      <c r="BO21">
        <v>516.99</v>
      </c>
      <c r="BQ21" t="s">
        <v>179</v>
      </c>
      <c r="BR21" t="s">
        <v>100</v>
      </c>
      <c r="BS21" s="3">
        <v>45296</v>
      </c>
      <c r="BT21" s="4">
        <v>0.3125</v>
      </c>
      <c r="BU21" t="s">
        <v>180</v>
      </c>
      <c r="BV21" t="s">
        <v>86</v>
      </c>
      <c r="BY21">
        <v>200640</v>
      </c>
      <c r="BZ21" t="s">
        <v>181</v>
      </c>
      <c r="CA21" t="s">
        <v>182</v>
      </c>
      <c r="CC21" t="s">
        <v>119</v>
      </c>
      <c r="CD21">
        <v>2570</v>
      </c>
      <c r="CE21" t="s">
        <v>88</v>
      </c>
      <c r="CF21" s="3">
        <v>45297</v>
      </c>
      <c r="CI21">
        <v>1</v>
      </c>
      <c r="CJ21">
        <v>1</v>
      </c>
      <c r="CK21">
        <v>43</v>
      </c>
      <c r="CL21" t="s">
        <v>89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"009943958879"</f>
        <v>009943958879</v>
      </c>
      <c r="F22" s="3">
        <v>45295</v>
      </c>
      <c r="G22">
        <v>202410</v>
      </c>
      <c r="H22" t="s">
        <v>125</v>
      </c>
      <c r="I22" t="s">
        <v>126</v>
      </c>
      <c r="J22" t="s">
        <v>81</v>
      </c>
      <c r="K22" t="s">
        <v>78</v>
      </c>
      <c r="L22" t="s">
        <v>127</v>
      </c>
      <c r="M22" t="s">
        <v>128</v>
      </c>
      <c r="N22" t="s">
        <v>81</v>
      </c>
      <c r="O22" t="s">
        <v>82</v>
      </c>
      <c r="P22" t="str">
        <f>"LOCKS                         "</f>
        <v xml:space="preserve">LOCKS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5.57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64.83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12</v>
      </c>
      <c r="BJ22">
        <v>12.8</v>
      </c>
      <c r="BK22">
        <v>13</v>
      </c>
      <c r="BL22">
        <v>196.28</v>
      </c>
      <c r="BM22">
        <v>29.44</v>
      </c>
      <c r="BN22">
        <v>225.72</v>
      </c>
      <c r="BO22">
        <v>225.72</v>
      </c>
      <c r="BQ22" t="s">
        <v>183</v>
      </c>
      <c r="BR22" t="s">
        <v>140</v>
      </c>
      <c r="BS22" s="3">
        <v>45299</v>
      </c>
      <c r="BT22" s="4">
        <v>0.57152777777777775</v>
      </c>
      <c r="BU22" t="s">
        <v>184</v>
      </c>
      <c r="BV22" t="s">
        <v>86</v>
      </c>
      <c r="BY22">
        <v>64127.91</v>
      </c>
      <c r="BZ22" t="s">
        <v>93</v>
      </c>
      <c r="CC22" t="s">
        <v>128</v>
      </c>
      <c r="CD22">
        <v>3900</v>
      </c>
      <c r="CE22" t="s">
        <v>88</v>
      </c>
      <c r="CF22" s="3">
        <v>45299</v>
      </c>
      <c r="CI22">
        <v>2</v>
      </c>
      <c r="CJ22">
        <v>2</v>
      </c>
      <c r="CK22">
        <v>43</v>
      </c>
      <c r="CL22" t="s">
        <v>89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"009943958878"</f>
        <v>009943958878</v>
      </c>
      <c r="F23" s="3">
        <v>45295</v>
      </c>
      <c r="G23">
        <v>202410</v>
      </c>
      <c r="H23" t="s">
        <v>125</v>
      </c>
      <c r="I23" t="s">
        <v>126</v>
      </c>
      <c r="J23" t="s">
        <v>81</v>
      </c>
      <c r="K23" t="s">
        <v>78</v>
      </c>
      <c r="L23" t="s">
        <v>185</v>
      </c>
      <c r="M23" t="s">
        <v>186</v>
      </c>
      <c r="N23" t="s">
        <v>81</v>
      </c>
      <c r="O23" t="s">
        <v>82</v>
      </c>
      <c r="P23" t="str">
        <f>"LOCKS                         "</f>
        <v xml:space="preserve">LOCKS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5.57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71.45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16.5</v>
      </c>
      <c r="BJ23">
        <v>15.2</v>
      </c>
      <c r="BK23">
        <v>17</v>
      </c>
      <c r="BL23">
        <v>215.76</v>
      </c>
      <c r="BM23">
        <v>32.36</v>
      </c>
      <c r="BN23">
        <v>248.12</v>
      </c>
      <c r="BO23">
        <v>248.12</v>
      </c>
      <c r="BQ23" t="s">
        <v>129</v>
      </c>
      <c r="BR23" t="s">
        <v>140</v>
      </c>
      <c r="BS23" s="3">
        <v>45296</v>
      </c>
      <c r="BT23" s="4">
        <v>0.41666666666666669</v>
      </c>
      <c r="BU23" t="s">
        <v>187</v>
      </c>
      <c r="BV23" t="s">
        <v>86</v>
      </c>
      <c r="BY23">
        <v>75936</v>
      </c>
      <c r="BZ23" t="s">
        <v>93</v>
      </c>
      <c r="CC23" t="s">
        <v>186</v>
      </c>
      <c r="CD23">
        <v>9700</v>
      </c>
      <c r="CE23" t="s">
        <v>88</v>
      </c>
      <c r="CF23" s="3">
        <v>45299</v>
      </c>
      <c r="CI23">
        <v>1</v>
      </c>
      <c r="CJ23">
        <v>1</v>
      </c>
      <c r="CK23">
        <v>43</v>
      </c>
      <c r="CL23" t="s">
        <v>89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"009941310049"</f>
        <v>009941310049</v>
      </c>
      <c r="F24" s="3">
        <v>45295</v>
      </c>
      <c r="G24">
        <v>202410</v>
      </c>
      <c r="H24" t="s">
        <v>125</v>
      </c>
      <c r="I24" t="s">
        <v>126</v>
      </c>
      <c r="J24" t="s">
        <v>81</v>
      </c>
      <c r="K24" t="s">
        <v>78</v>
      </c>
      <c r="L24" t="s">
        <v>96</v>
      </c>
      <c r="M24" t="s">
        <v>97</v>
      </c>
      <c r="N24" t="s">
        <v>81</v>
      </c>
      <c r="O24" t="s">
        <v>82</v>
      </c>
      <c r="P24" t="str">
        <f>"LOCKS                         "</f>
        <v xml:space="preserve">LOCKS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5.57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412.53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4</v>
      </c>
      <c r="BI24">
        <v>85.6</v>
      </c>
      <c r="BJ24">
        <v>120</v>
      </c>
      <c r="BK24">
        <v>120</v>
      </c>
      <c r="BL24">
        <v>1219.1300000000001</v>
      </c>
      <c r="BM24">
        <v>182.87</v>
      </c>
      <c r="BN24">
        <v>1402</v>
      </c>
      <c r="BO24">
        <v>1402</v>
      </c>
      <c r="BQ24" t="s">
        <v>129</v>
      </c>
      <c r="BR24" t="s">
        <v>129</v>
      </c>
      <c r="BS24" s="3">
        <v>45296</v>
      </c>
      <c r="BT24" s="4">
        <v>0.41111111111111115</v>
      </c>
      <c r="BU24" t="s">
        <v>188</v>
      </c>
      <c r="BV24" t="s">
        <v>86</v>
      </c>
      <c r="BY24">
        <v>599849.46</v>
      </c>
      <c r="BZ24" t="s">
        <v>93</v>
      </c>
      <c r="CA24" t="s">
        <v>189</v>
      </c>
      <c r="CC24" t="s">
        <v>97</v>
      </c>
      <c r="CD24" s="5" t="s">
        <v>104</v>
      </c>
      <c r="CE24" t="s">
        <v>88</v>
      </c>
      <c r="CF24" s="3">
        <v>45296</v>
      </c>
      <c r="CI24">
        <v>1</v>
      </c>
      <c r="CJ24">
        <v>1</v>
      </c>
      <c r="CK24">
        <v>43</v>
      </c>
      <c r="CL24" t="s">
        <v>89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"009944087084"</f>
        <v>009944087084</v>
      </c>
      <c r="F25" s="3">
        <v>45295</v>
      </c>
      <c r="G25">
        <v>202410</v>
      </c>
      <c r="H25" t="s">
        <v>125</v>
      </c>
      <c r="I25" t="s">
        <v>126</v>
      </c>
      <c r="J25" t="s">
        <v>81</v>
      </c>
      <c r="K25" t="s">
        <v>78</v>
      </c>
      <c r="L25" t="s">
        <v>106</v>
      </c>
      <c r="M25" t="s">
        <v>107</v>
      </c>
      <c r="N25" t="s">
        <v>81</v>
      </c>
      <c r="O25" t="s">
        <v>109</v>
      </c>
      <c r="P25" t="str">
        <f>"LOCKS                         "</f>
        <v xml:space="preserve">LOCKS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41.58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3.4</v>
      </c>
      <c r="BK25">
        <v>3.5</v>
      </c>
      <c r="BL25">
        <v>122.32</v>
      </c>
      <c r="BM25">
        <v>18.350000000000001</v>
      </c>
      <c r="BN25">
        <v>140.66999999999999</v>
      </c>
      <c r="BO25">
        <v>140.66999999999999</v>
      </c>
      <c r="BQ25" t="s">
        <v>177</v>
      </c>
      <c r="BR25" t="s">
        <v>140</v>
      </c>
      <c r="BS25" s="3">
        <v>45296</v>
      </c>
      <c r="BT25" s="4">
        <v>0.42569444444444443</v>
      </c>
      <c r="BU25" t="s">
        <v>190</v>
      </c>
      <c r="BV25" t="s">
        <v>86</v>
      </c>
      <c r="BY25">
        <v>17214.12</v>
      </c>
      <c r="BZ25" t="s">
        <v>113</v>
      </c>
      <c r="CA25" t="s">
        <v>191</v>
      </c>
      <c r="CC25" t="s">
        <v>107</v>
      </c>
      <c r="CD25">
        <v>7569</v>
      </c>
      <c r="CE25" t="s">
        <v>88</v>
      </c>
      <c r="CF25" s="3">
        <v>45299</v>
      </c>
      <c r="CI25">
        <v>1</v>
      </c>
      <c r="CJ25">
        <v>1</v>
      </c>
      <c r="CK25">
        <v>21</v>
      </c>
      <c r="CL25" t="s">
        <v>89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"009943958900"</f>
        <v>009943958900</v>
      </c>
      <c r="F26" s="3">
        <v>45295</v>
      </c>
      <c r="G26">
        <v>202410</v>
      </c>
      <c r="H26" t="s">
        <v>125</v>
      </c>
      <c r="I26" t="s">
        <v>126</v>
      </c>
      <c r="J26" t="s">
        <v>81</v>
      </c>
      <c r="K26" t="s">
        <v>78</v>
      </c>
      <c r="L26" t="s">
        <v>165</v>
      </c>
      <c r="M26" t="s">
        <v>166</v>
      </c>
      <c r="N26" t="s">
        <v>81</v>
      </c>
      <c r="O26" t="s">
        <v>82</v>
      </c>
      <c r="P26" t="str">
        <f>"LOCKS                         "</f>
        <v xml:space="preserve">LOCKS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5.57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64.83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196.28</v>
      </c>
      <c r="BM26">
        <v>29.44</v>
      </c>
      <c r="BN26">
        <v>225.72</v>
      </c>
      <c r="BO26">
        <v>225.72</v>
      </c>
      <c r="BQ26" t="s">
        <v>129</v>
      </c>
      <c r="BR26" t="s">
        <v>192</v>
      </c>
      <c r="BS26" s="3">
        <v>45301</v>
      </c>
      <c r="BT26" s="4">
        <v>0.35069444444444442</v>
      </c>
      <c r="BU26" t="s">
        <v>193</v>
      </c>
      <c r="BV26" t="s">
        <v>86</v>
      </c>
      <c r="BY26">
        <v>1200</v>
      </c>
      <c r="BZ26" t="s">
        <v>93</v>
      </c>
      <c r="CC26" t="s">
        <v>166</v>
      </c>
      <c r="CD26">
        <v>5099</v>
      </c>
      <c r="CE26" t="s">
        <v>88</v>
      </c>
      <c r="CF26" s="3">
        <v>45301</v>
      </c>
      <c r="CI26">
        <v>5</v>
      </c>
      <c r="CJ26">
        <v>4</v>
      </c>
      <c r="CK26">
        <v>43</v>
      </c>
      <c r="CL26" t="s">
        <v>89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"009943958885"</f>
        <v>009943958885</v>
      </c>
      <c r="F27" s="3">
        <v>45295</v>
      </c>
      <c r="G27">
        <v>202410</v>
      </c>
      <c r="H27" t="s">
        <v>125</v>
      </c>
      <c r="I27" t="s">
        <v>126</v>
      </c>
      <c r="J27" t="s">
        <v>81</v>
      </c>
      <c r="K27" t="s">
        <v>78</v>
      </c>
      <c r="L27" t="s">
        <v>106</v>
      </c>
      <c r="M27" t="s">
        <v>107</v>
      </c>
      <c r="N27" t="s">
        <v>194</v>
      </c>
      <c r="O27" t="s">
        <v>82</v>
      </c>
      <c r="P27" t="str">
        <f>"STORES                        "</f>
        <v xml:space="preserve">STORES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5.57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1192.56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3</v>
      </c>
      <c r="BI27">
        <v>620</v>
      </c>
      <c r="BJ27">
        <v>266</v>
      </c>
      <c r="BK27">
        <v>620</v>
      </c>
      <c r="BL27">
        <v>3513.78</v>
      </c>
      <c r="BM27">
        <v>527.07000000000005</v>
      </c>
      <c r="BN27">
        <v>4040.85</v>
      </c>
      <c r="BO27">
        <v>4040.85</v>
      </c>
      <c r="BQ27" t="s">
        <v>195</v>
      </c>
      <c r="BR27" t="s">
        <v>196</v>
      </c>
      <c r="BS27" s="3">
        <v>45299</v>
      </c>
      <c r="BT27" s="4">
        <v>0.38472222222222219</v>
      </c>
      <c r="BU27" t="s">
        <v>177</v>
      </c>
      <c r="BV27" t="s">
        <v>86</v>
      </c>
      <c r="BY27">
        <v>1330000</v>
      </c>
      <c r="BZ27" t="s">
        <v>93</v>
      </c>
      <c r="CC27" t="s">
        <v>107</v>
      </c>
      <c r="CD27">
        <v>8000</v>
      </c>
      <c r="CE27" t="s">
        <v>88</v>
      </c>
      <c r="CF27" s="3">
        <v>45299</v>
      </c>
      <c r="CI27">
        <v>3</v>
      </c>
      <c r="CJ27">
        <v>2</v>
      </c>
      <c r="CK27">
        <v>41</v>
      </c>
      <c r="CL27" t="s">
        <v>89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"009943551607"</f>
        <v>009943551607</v>
      </c>
      <c r="F28" s="3">
        <v>45296</v>
      </c>
      <c r="G28">
        <v>202410</v>
      </c>
      <c r="H28" t="s">
        <v>115</v>
      </c>
      <c r="I28" t="s">
        <v>116</v>
      </c>
      <c r="J28" t="s">
        <v>81</v>
      </c>
      <c r="K28" t="s">
        <v>78</v>
      </c>
      <c r="L28" t="s">
        <v>197</v>
      </c>
      <c r="M28" t="s">
        <v>198</v>
      </c>
      <c r="N28" t="s">
        <v>199</v>
      </c>
      <c r="O28" t="s">
        <v>82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5.57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99.73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3</v>
      </c>
      <c r="BI28">
        <v>46</v>
      </c>
      <c r="BJ28">
        <v>51.5</v>
      </c>
      <c r="BK28">
        <v>52</v>
      </c>
      <c r="BL28">
        <v>298.95999999999998</v>
      </c>
      <c r="BM28">
        <v>44.84</v>
      </c>
      <c r="BN28">
        <v>343.8</v>
      </c>
      <c r="BO28">
        <v>343.8</v>
      </c>
      <c r="BR28" t="s">
        <v>117</v>
      </c>
      <c r="BS28" s="3">
        <v>45296</v>
      </c>
      <c r="BT28" s="4">
        <v>0.66666666666666663</v>
      </c>
      <c r="BU28" t="s">
        <v>200</v>
      </c>
      <c r="BV28" t="s">
        <v>86</v>
      </c>
      <c r="BY28">
        <v>257516</v>
      </c>
      <c r="BZ28" t="s">
        <v>93</v>
      </c>
      <c r="CA28" t="s">
        <v>201</v>
      </c>
      <c r="CC28" t="s">
        <v>198</v>
      </c>
      <c r="CD28" s="5" t="s">
        <v>202</v>
      </c>
      <c r="CE28" t="s">
        <v>88</v>
      </c>
      <c r="CF28" s="3">
        <v>45296</v>
      </c>
      <c r="CI28">
        <v>1</v>
      </c>
      <c r="CJ28">
        <v>0</v>
      </c>
      <c r="CK28">
        <v>44</v>
      </c>
      <c r="CL28" t="s">
        <v>89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"009944396045"</f>
        <v>009944396045</v>
      </c>
      <c r="F29" s="3">
        <v>45296</v>
      </c>
      <c r="G29">
        <v>202410</v>
      </c>
      <c r="H29" t="s">
        <v>127</v>
      </c>
      <c r="I29" t="s">
        <v>128</v>
      </c>
      <c r="J29" t="s">
        <v>203</v>
      </c>
      <c r="K29" t="s">
        <v>78</v>
      </c>
      <c r="L29" t="s">
        <v>79</v>
      </c>
      <c r="M29" t="s">
        <v>80</v>
      </c>
      <c r="N29" t="s">
        <v>81</v>
      </c>
      <c r="O29" t="s">
        <v>82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5.57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64.83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196.28</v>
      </c>
      <c r="BM29">
        <v>29.44</v>
      </c>
      <c r="BN29">
        <v>225.72</v>
      </c>
      <c r="BO29">
        <v>225.72</v>
      </c>
      <c r="BQ29" t="s">
        <v>204</v>
      </c>
      <c r="BR29" t="s">
        <v>205</v>
      </c>
      <c r="BS29" s="3">
        <v>45299</v>
      </c>
      <c r="BT29" s="4">
        <v>0.7090277777777777</v>
      </c>
      <c r="BU29" t="s">
        <v>112</v>
      </c>
      <c r="BV29" t="s">
        <v>86</v>
      </c>
      <c r="BY29">
        <v>1200</v>
      </c>
      <c r="BZ29" t="s">
        <v>93</v>
      </c>
      <c r="CA29" t="s">
        <v>114</v>
      </c>
      <c r="CC29" t="s">
        <v>80</v>
      </c>
      <c r="CD29">
        <v>2031</v>
      </c>
      <c r="CE29" t="s">
        <v>88</v>
      </c>
      <c r="CF29" s="3">
        <v>45300</v>
      </c>
      <c r="CI29">
        <v>2</v>
      </c>
      <c r="CJ29">
        <v>1</v>
      </c>
      <c r="CK29">
        <v>43</v>
      </c>
      <c r="CL29" t="s">
        <v>89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"009943958876"</f>
        <v>009943958876</v>
      </c>
      <c r="F30" s="3">
        <v>45296</v>
      </c>
      <c r="G30">
        <v>202410</v>
      </c>
      <c r="H30" t="s">
        <v>125</v>
      </c>
      <c r="I30" t="s">
        <v>126</v>
      </c>
      <c r="J30" t="s">
        <v>81</v>
      </c>
      <c r="K30" t="s">
        <v>78</v>
      </c>
      <c r="L30" t="s">
        <v>206</v>
      </c>
      <c r="M30" t="s">
        <v>207</v>
      </c>
      <c r="N30" t="s">
        <v>81</v>
      </c>
      <c r="O30" t="s">
        <v>82</v>
      </c>
      <c r="P30" t="str">
        <f>"LOCKS                         "</f>
        <v xml:space="preserve">LOCKS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5.57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187.35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2</v>
      </c>
      <c r="BI30">
        <v>38.799999999999997</v>
      </c>
      <c r="BJ30">
        <v>51.9</v>
      </c>
      <c r="BK30">
        <v>52</v>
      </c>
      <c r="BL30">
        <v>556.71</v>
      </c>
      <c r="BM30">
        <v>83.51</v>
      </c>
      <c r="BN30">
        <v>640.22</v>
      </c>
      <c r="BO30">
        <v>640.22</v>
      </c>
      <c r="BQ30" t="s">
        <v>129</v>
      </c>
      <c r="BR30" t="s">
        <v>196</v>
      </c>
      <c r="BS30" s="3">
        <v>45302</v>
      </c>
      <c r="BT30" s="4">
        <v>0.36458333333333331</v>
      </c>
      <c r="BU30" t="s">
        <v>208</v>
      </c>
      <c r="BV30" t="s">
        <v>89</v>
      </c>
      <c r="BW30" t="s">
        <v>132</v>
      </c>
      <c r="BX30" t="s">
        <v>133</v>
      </c>
      <c r="BY30">
        <v>259678.98</v>
      </c>
      <c r="BZ30" t="s">
        <v>93</v>
      </c>
      <c r="CC30" t="s">
        <v>207</v>
      </c>
      <c r="CD30">
        <v>2940</v>
      </c>
      <c r="CE30" t="s">
        <v>88</v>
      </c>
      <c r="CF30" s="3">
        <v>45302</v>
      </c>
      <c r="CI30">
        <v>1</v>
      </c>
      <c r="CJ30">
        <v>4</v>
      </c>
      <c r="CK30">
        <v>43</v>
      </c>
      <c r="CL30" t="s">
        <v>89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"009943958880"</f>
        <v>009943958880</v>
      </c>
      <c r="F31" s="3">
        <v>45296</v>
      </c>
      <c r="G31">
        <v>202410</v>
      </c>
      <c r="H31" t="s">
        <v>125</v>
      </c>
      <c r="I31" t="s">
        <v>126</v>
      </c>
      <c r="J31" t="s">
        <v>81</v>
      </c>
      <c r="K31" t="s">
        <v>78</v>
      </c>
      <c r="L31" t="s">
        <v>79</v>
      </c>
      <c r="M31" t="s">
        <v>80</v>
      </c>
      <c r="N31" t="s">
        <v>81</v>
      </c>
      <c r="O31" t="s">
        <v>109</v>
      </c>
      <c r="P31" t="str">
        <f>"LOCKS                         "</f>
        <v xml:space="preserve">LOCKS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18.57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54.62</v>
      </c>
      <c r="BM31">
        <v>8.19</v>
      </c>
      <c r="BN31">
        <v>62.81</v>
      </c>
      <c r="BO31">
        <v>62.81</v>
      </c>
      <c r="BQ31" t="s">
        <v>209</v>
      </c>
      <c r="BR31" t="s">
        <v>129</v>
      </c>
      <c r="BS31" s="3">
        <v>45300</v>
      </c>
      <c r="BT31" s="4">
        <v>0.46527777777777773</v>
      </c>
      <c r="BU31" t="s">
        <v>152</v>
      </c>
      <c r="BV31" t="s">
        <v>89</v>
      </c>
      <c r="BW31" t="s">
        <v>210</v>
      </c>
      <c r="BX31" t="s">
        <v>211</v>
      </c>
      <c r="BY31">
        <v>1200</v>
      </c>
      <c r="BZ31" t="s">
        <v>113</v>
      </c>
      <c r="CA31" t="s">
        <v>153</v>
      </c>
      <c r="CC31" t="s">
        <v>80</v>
      </c>
      <c r="CD31">
        <v>2137</v>
      </c>
      <c r="CE31" t="s">
        <v>88</v>
      </c>
      <c r="CF31" s="3">
        <v>45302</v>
      </c>
      <c r="CI31">
        <v>1</v>
      </c>
      <c r="CJ31">
        <v>2</v>
      </c>
      <c r="CK31">
        <v>22</v>
      </c>
      <c r="CL31" t="s">
        <v>89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"009943961623"</f>
        <v>009943961623</v>
      </c>
      <c r="F32" s="3">
        <v>45296</v>
      </c>
      <c r="G32">
        <v>202410</v>
      </c>
      <c r="H32" t="s">
        <v>125</v>
      </c>
      <c r="I32" t="s">
        <v>126</v>
      </c>
      <c r="J32" t="s">
        <v>81</v>
      </c>
      <c r="K32" t="s">
        <v>78</v>
      </c>
      <c r="L32" t="s">
        <v>115</v>
      </c>
      <c r="M32" t="s">
        <v>116</v>
      </c>
      <c r="N32" t="s">
        <v>81</v>
      </c>
      <c r="O32" t="s">
        <v>82</v>
      </c>
      <c r="P32" t="str">
        <f>"LOCKS                         "</f>
        <v xml:space="preserve">LOCKS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5.57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74.39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5.3</v>
      </c>
      <c r="BJ32">
        <v>29.7</v>
      </c>
      <c r="BK32">
        <v>30</v>
      </c>
      <c r="BL32">
        <v>224.41</v>
      </c>
      <c r="BM32">
        <v>33.659999999999997</v>
      </c>
      <c r="BN32">
        <v>258.07</v>
      </c>
      <c r="BO32">
        <v>258.07</v>
      </c>
      <c r="BQ32" t="s">
        <v>129</v>
      </c>
      <c r="BR32" t="s">
        <v>129</v>
      </c>
      <c r="BS32" s="3">
        <v>45299</v>
      </c>
      <c r="BT32" s="4">
        <v>0.43263888888888885</v>
      </c>
      <c r="BU32" t="s">
        <v>146</v>
      </c>
      <c r="BV32" t="s">
        <v>86</v>
      </c>
      <c r="BY32">
        <v>148522.92000000001</v>
      </c>
      <c r="BZ32" t="s">
        <v>93</v>
      </c>
      <c r="CA32" t="s">
        <v>147</v>
      </c>
      <c r="CC32" t="s">
        <v>116</v>
      </c>
      <c r="CD32" s="5" t="s">
        <v>148</v>
      </c>
      <c r="CE32" t="s">
        <v>88</v>
      </c>
      <c r="CF32" s="3">
        <v>45299</v>
      </c>
      <c r="CI32">
        <v>1</v>
      </c>
      <c r="CJ32">
        <v>1</v>
      </c>
      <c r="CK32">
        <v>41</v>
      </c>
      <c r="CL32" t="s">
        <v>89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"009944087030"</f>
        <v>009944087030</v>
      </c>
      <c r="F33" s="3">
        <v>45296</v>
      </c>
      <c r="G33">
        <v>202410</v>
      </c>
      <c r="H33" t="s">
        <v>125</v>
      </c>
      <c r="I33" t="s">
        <v>126</v>
      </c>
      <c r="J33" t="s">
        <v>81</v>
      </c>
      <c r="K33" t="s">
        <v>78</v>
      </c>
      <c r="L33" t="s">
        <v>106</v>
      </c>
      <c r="M33" t="s">
        <v>107</v>
      </c>
      <c r="N33" t="s">
        <v>81</v>
      </c>
      <c r="O33" t="s">
        <v>82</v>
      </c>
      <c r="P33" t="str">
        <f>"LOCKS                         "</f>
        <v xml:space="preserve">LOCKS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5.57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322.66000000000003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3</v>
      </c>
      <c r="BI33">
        <v>73.599999999999994</v>
      </c>
      <c r="BJ33">
        <v>160.4</v>
      </c>
      <c r="BK33">
        <v>161</v>
      </c>
      <c r="BL33">
        <v>954.76</v>
      </c>
      <c r="BM33">
        <v>143.21</v>
      </c>
      <c r="BN33">
        <v>1097.97</v>
      </c>
      <c r="BO33">
        <v>1097.97</v>
      </c>
      <c r="BQ33" t="s">
        <v>212</v>
      </c>
      <c r="BR33" t="s">
        <v>140</v>
      </c>
      <c r="BS33" s="3">
        <v>45299</v>
      </c>
      <c r="BT33" s="4">
        <v>0.46180555555555558</v>
      </c>
      <c r="BU33" t="s">
        <v>213</v>
      </c>
      <c r="BV33" t="s">
        <v>86</v>
      </c>
      <c r="BY33">
        <v>801889.21</v>
      </c>
      <c r="BZ33" t="s">
        <v>93</v>
      </c>
      <c r="CA33" t="s">
        <v>214</v>
      </c>
      <c r="CC33" t="s">
        <v>107</v>
      </c>
      <c r="CD33">
        <v>7569</v>
      </c>
      <c r="CE33" t="s">
        <v>88</v>
      </c>
      <c r="CF33" s="3">
        <v>45300</v>
      </c>
      <c r="CI33">
        <v>3</v>
      </c>
      <c r="CJ33">
        <v>1</v>
      </c>
      <c r="CK33">
        <v>41</v>
      </c>
      <c r="CL33" t="s">
        <v>89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"009943019307"</f>
        <v>009943019307</v>
      </c>
      <c r="F34" s="3">
        <v>45296</v>
      </c>
      <c r="G34">
        <v>202410</v>
      </c>
      <c r="H34" t="s">
        <v>106</v>
      </c>
      <c r="I34" t="s">
        <v>107</v>
      </c>
      <c r="J34" t="s">
        <v>81</v>
      </c>
      <c r="K34" t="s">
        <v>78</v>
      </c>
      <c r="L34" t="s">
        <v>141</v>
      </c>
      <c r="M34" t="s">
        <v>137</v>
      </c>
      <c r="N34" t="s">
        <v>215</v>
      </c>
      <c r="O34" t="s">
        <v>82</v>
      </c>
      <c r="P34" t="str">
        <f t="shared" ref="P34:P40" si="2"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5.57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45.96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0.6</v>
      </c>
      <c r="BJ34">
        <v>3.2</v>
      </c>
      <c r="BK34">
        <v>4</v>
      </c>
      <c r="BL34">
        <v>140.78</v>
      </c>
      <c r="BM34">
        <v>21.12</v>
      </c>
      <c r="BN34">
        <v>161.9</v>
      </c>
      <c r="BO34">
        <v>161.9</v>
      </c>
      <c r="BQ34" t="s">
        <v>216</v>
      </c>
      <c r="BR34" t="s">
        <v>217</v>
      </c>
      <c r="BS34" s="3">
        <v>45299</v>
      </c>
      <c r="BT34" s="4">
        <v>0.33333333333333331</v>
      </c>
      <c r="BU34" t="s">
        <v>218</v>
      </c>
      <c r="BV34" t="s">
        <v>86</v>
      </c>
      <c r="BY34">
        <v>15939</v>
      </c>
      <c r="BZ34" t="s">
        <v>93</v>
      </c>
      <c r="CA34" t="s">
        <v>145</v>
      </c>
      <c r="CC34" t="s">
        <v>137</v>
      </c>
      <c r="CD34">
        <v>6529</v>
      </c>
      <c r="CE34" t="s">
        <v>88</v>
      </c>
      <c r="CF34" s="3">
        <v>45299</v>
      </c>
      <c r="CI34">
        <v>1</v>
      </c>
      <c r="CJ34">
        <v>1</v>
      </c>
      <c r="CK34">
        <v>41</v>
      </c>
      <c r="CL34" t="s">
        <v>89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"009943843216"</f>
        <v>009943843216</v>
      </c>
      <c r="F35" s="3">
        <v>45296</v>
      </c>
      <c r="G35">
        <v>202410</v>
      </c>
      <c r="H35" t="s">
        <v>118</v>
      </c>
      <c r="I35" t="s">
        <v>119</v>
      </c>
      <c r="J35" t="s">
        <v>81</v>
      </c>
      <c r="K35" t="s">
        <v>78</v>
      </c>
      <c r="L35" t="s">
        <v>96</v>
      </c>
      <c r="M35" t="s">
        <v>97</v>
      </c>
      <c r="N35" t="s">
        <v>81</v>
      </c>
      <c r="O35" t="s">
        <v>82</v>
      </c>
      <c r="P35" t="str">
        <f t="shared" si="2"/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5.57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147.61000000000001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25</v>
      </c>
      <c r="BJ35">
        <v>39.1</v>
      </c>
      <c r="BK35">
        <v>40</v>
      </c>
      <c r="BL35">
        <v>439.81</v>
      </c>
      <c r="BM35">
        <v>65.97</v>
      </c>
      <c r="BN35">
        <v>505.78</v>
      </c>
      <c r="BO35">
        <v>505.78</v>
      </c>
      <c r="BQ35" t="s">
        <v>219</v>
      </c>
      <c r="BR35" t="s">
        <v>179</v>
      </c>
      <c r="BS35" s="3">
        <v>45299</v>
      </c>
      <c r="BT35" s="4">
        <v>0.4201388888888889</v>
      </c>
      <c r="BU35" t="s">
        <v>220</v>
      </c>
      <c r="BV35" t="s">
        <v>86</v>
      </c>
      <c r="BY35">
        <v>195360</v>
      </c>
      <c r="BZ35" t="s">
        <v>181</v>
      </c>
      <c r="CC35" t="s">
        <v>97</v>
      </c>
      <c r="CD35" s="5" t="s">
        <v>104</v>
      </c>
      <c r="CE35" t="s">
        <v>88</v>
      </c>
      <c r="CF35" s="3">
        <v>45299</v>
      </c>
      <c r="CI35">
        <v>1</v>
      </c>
      <c r="CJ35">
        <v>1</v>
      </c>
      <c r="CK35">
        <v>43</v>
      </c>
      <c r="CL35" t="s">
        <v>89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"009944381178"</f>
        <v>009944381178</v>
      </c>
      <c r="F36" s="3">
        <v>45299</v>
      </c>
      <c r="G36">
        <v>202410</v>
      </c>
      <c r="H36" t="s">
        <v>127</v>
      </c>
      <c r="I36" t="s">
        <v>128</v>
      </c>
      <c r="J36" t="s">
        <v>81</v>
      </c>
      <c r="K36" t="s">
        <v>78</v>
      </c>
      <c r="L36" t="s">
        <v>125</v>
      </c>
      <c r="M36" t="s">
        <v>126</v>
      </c>
      <c r="N36" t="s">
        <v>81</v>
      </c>
      <c r="O36" t="s">
        <v>82</v>
      </c>
      <c r="P36" t="str">
        <f t="shared" si="2"/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5.57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144.30000000000001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2</v>
      </c>
      <c r="BI36">
        <v>16</v>
      </c>
      <c r="BJ36">
        <v>38.4</v>
      </c>
      <c r="BK36">
        <v>39</v>
      </c>
      <c r="BL36">
        <v>430.07</v>
      </c>
      <c r="BM36">
        <v>64.510000000000005</v>
      </c>
      <c r="BN36">
        <v>494.58</v>
      </c>
      <c r="BO36">
        <v>494.58</v>
      </c>
      <c r="BQ36" t="s">
        <v>221</v>
      </c>
      <c r="BR36" t="s">
        <v>184</v>
      </c>
      <c r="BS36" s="3">
        <v>45300</v>
      </c>
      <c r="BT36" s="4">
        <v>0.45833333333333331</v>
      </c>
      <c r="BU36" t="s">
        <v>222</v>
      </c>
      <c r="BV36" t="s">
        <v>86</v>
      </c>
      <c r="BY36">
        <v>96000</v>
      </c>
      <c r="BZ36" t="s">
        <v>93</v>
      </c>
      <c r="CC36" t="s">
        <v>126</v>
      </c>
      <c r="CD36">
        <v>2146</v>
      </c>
      <c r="CE36" t="s">
        <v>88</v>
      </c>
      <c r="CF36" s="3">
        <v>45300</v>
      </c>
      <c r="CI36">
        <v>2</v>
      </c>
      <c r="CJ36">
        <v>1</v>
      </c>
      <c r="CK36">
        <v>43</v>
      </c>
      <c r="CL36" t="s">
        <v>89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"009940776118D"</f>
        <v>009940776118D</v>
      </c>
      <c r="F37" s="3">
        <v>45232</v>
      </c>
      <c r="G37">
        <v>202410</v>
      </c>
      <c r="H37" t="s">
        <v>167</v>
      </c>
      <c r="I37" t="s">
        <v>168</v>
      </c>
      <c r="J37" t="s">
        <v>81</v>
      </c>
      <c r="K37" t="s">
        <v>78</v>
      </c>
      <c r="L37" t="s">
        <v>79</v>
      </c>
      <c r="M37" t="s">
        <v>80</v>
      </c>
      <c r="N37" t="s">
        <v>81</v>
      </c>
      <c r="O37" t="s">
        <v>82</v>
      </c>
      <c r="P37" t="str">
        <f t="shared" si="2"/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5.57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57.12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151.94</v>
      </c>
      <c r="BM37">
        <v>22.79</v>
      </c>
      <c r="BN37">
        <v>174.73</v>
      </c>
      <c r="BO37">
        <v>174.73</v>
      </c>
      <c r="BQ37" t="s">
        <v>223</v>
      </c>
      <c r="BR37" t="s">
        <v>224</v>
      </c>
      <c r="BS37" s="3">
        <v>45236</v>
      </c>
      <c r="BT37" s="4">
        <v>0.43541666666666662</v>
      </c>
      <c r="BU37" t="s">
        <v>85</v>
      </c>
      <c r="BV37" t="s">
        <v>86</v>
      </c>
      <c r="BY37">
        <v>1200</v>
      </c>
      <c r="BZ37" t="s">
        <v>93</v>
      </c>
      <c r="CA37" t="s">
        <v>87</v>
      </c>
      <c r="CC37" t="s">
        <v>80</v>
      </c>
      <c r="CD37">
        <v>2000</v>
      </c>
      <c r="CE37" t="s">
        <v>88</v>
      </c>
      <c r="CF37" s="3">
        <v>45237</v>
      </c>
      <c r="CI37">
        <v>3</v>
      </c>
      <c r="CJ37">
        <v>2</v>
      </c>
      <c r="CK37">
        <v>41</v>
      </c>
      <c r="CL37" t="s">
        <v>89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"009943123522"</f>
        <v>009943123522</v>
      </c>
      <c r="F38" s="3">
        <v>45299</v>
      </c>
      <c r="G38">
        <v>202410</v>
      </c>
      <c r="H38" t="s">
        <v>115</v>
      </c>
      <c r="I38" t="s">
        <v>116</v>
      </c>
      <c r="J38" t="s">
        <v>81</v>
      </c>
      <c r="K38" t="s">
        <v>78</v>
      </c>
      <c r="L38" t="s">
        <v>79</v>
      </c>
      <c r="M38" t="s">
        <v>80</v>
      </c>
      <c r="N38" t="s">
        <v>81</v>
      </c>
      <c r="O38" t="s">
        <v>82</v>
      </c>
      <c r="P38" t="str">
        <f t="shared" si="2"/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5.57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45.96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140.78</v>
      </c>
      <c r="BM38">
        <v>21.12</v>
      </c>
      <c r="BN38">
        <v>161.9</v>
      </c>
      <c r="BO38">
        <v>161.9</v>
      </c>
      <c r="BQ38" t="s">
        <v>225</v>
      </c>
      <c r="BR38" t="s">
        <v>226</v>
      </c>
      <c r="BS38" s="3">
        <v>45300</v>
      </c>
      <c r="BT38" s="4">
        <v>0.46597222222222223</v>
      </c>
      <c r="BU38" t="s">
        <v>227</v>
      </c>
      <c r="BV38" t="s">
        <v>86</v>
      </c>
      <c r="BY38">
        <v>1200</v>
      </c>
      <c r="BZ38" t="s">
        <v>93</v>
      </c>
      <c r="CA38" t="s">
        <v>228</v>
      </c>
      <c r="CC38" t="s">
        <v>80</v>
      </c>
      <c r="CD38">
        <v>2031</v>
      </c>
      <c r="CE38" t="s">
        <v>88</v>
      </c>
      <c r="CF38" s="3">
        <v>45300</v>
      </c>
      <c r="CI38">
        <v>1</v>
      </c>
      <c r="CJ38">
        <v>1</v>
      </c>
      <c r="CK38">
        <v>41</v>
      </c>
      <c r="CL38" t="s">
        <v>89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"009943551553"</f>
        <v>009943551553</v>
      </c>
      <c r="F39" s="3">
        <v>45299</v>
      </c>
      <c r="G39">
        <v>202410</v>
      </c>
      <c r="H39" t="s">
        <v>115</v>
      </c>
      <c r="I39" t="s">
        <v>116</v>
      </c>
      <c r="J39" t="s">
        <v>81</v>
      </c>
      <c r="K39" t="s">
        <v>78</v>
      </c>
      <c r="L39" t="s">
        <v>229</v>
      </c>
      <c r="M39" t="s">
        <v>230</v>
      </c>
      <c r="N39" t="s">
        <v>231</v>
      </c>
      <c r="O39" t="s">
        <v>82</v>
      </c>
      <c r="P39" t="str">
        <f t="shared" si="2"/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5.57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107.68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20</v>
      </c>
      <c r="BJ39">
        <v>57.2</v>
      </c>
      <c r="BK39">
        <v>58</v>
      </c>
      <c r="BL39">
        <v>322.33</v>
      </c>
      <c r="BM39">
        <v>48.35</v>
      </c>
      <c r="BN39">
        <v>370.68</v>
      </c>
      <c r="BO39">
        <v>370.68</v>
      </c>
      <c r="BQ39" t="s">
        <v>232</v>
      </c>
      <c r="BR39" t="s">
        <v>117</v>
      </c>
      <c r="BS39" s="3">
        <v>45300</v>
      </c>
      <c r="BT39" s="4">
        <v>0.61527777777777781</v>
      </c>
      <c r="BU39" t="s">
        <v>233</v>
      </c>
      <c r="BV39" t="s">
        <v>86</v>
      </c>
      <c r="BY39">
        <v>285824</v>
      </c>
      <c r="BZ39" t="s">
        <v>93</v>
      </c>
      <c r="CA39" t="s">
        <v>234</v>
      </c>
      <c r="CC39" t="s">
        <v>230</v>
      </c>
      <c r="CD39" s="5" t="s">
        <v>235</v>
      </c>
      <c r="CE39" t="s">
        <v>88</v>
      </c>
      <c r="CF39" s="3">
        <v>45300</v>
      </c>
      <c r="CI39">
        <v>1</v>
      </c>
      <c r="CJ39">
        <v>1</v>
      </c>
      <c r="CK39">
        <v>44</v>
      </c>
      <c r="CL39" t="s">
        <v>89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"009943019308"</f>
        <v>009943019308</v>
      </c>
      <c r="F40" s="3">
        <v>45299</v>
      </c>
      <c r="G40">
        <v>202410</v>
      </c>
      <c r="H40" t="s">
        <v>106</v>
      </c>
      <c r="I40" t="s">
        <v>107</v>
      </c>
      <c r="J40" t="s">
        <v>81</v>
      </c>
      <c r="K40" t="s">
        <v>78</v>
      </c>
      <c r="L40" t="s">
        <v>236</v>
      </c>
      <c r="M40" t="s">
        <v>237</v>
      </c>
      <c r="N40" t="s">
        <v>238</v>
      </c>
      <c r="O40" t="s">
        <v>109</v>
      </c>
      <c r="P40" t="str">
        <f t="shared" si="2"/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47.52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3.6</v>
      </c>
      <c r="BK40">
        <v>4</v>
      </c>
      <c r="BL40">
        <v>139.79</v>
      </c>
      <c r="BM40">
        <v>20.97</v>
      </c>
      <c r="BN40">
        <v>160.76</v>
      </c>
      <c r="BO40">
        <v>160.76</v>
      </c>
      <c r="BQ40" t="s">
        <v>239</v>
      </c>
      <c r="BR40" t="s">
        <v>177</v>
      </c>
      <c r="BS40" s="3">
        <v>45307</v>
      </c>
      <c r="BT40" s="4">
        <v>0.62013888888888891</v>
      </c>
      <c r="BU40" t="s">
        <v>240</v>
      </c>
      <c r="BV40" t="s">
        <v>89</v>
      </c>
      <c r="BW40" t="s">
        <v>241</v>
      </c>
      <c r="BX40" t="s">
        <v>242</v>
      </c>
      <c r="BY40">
        <v>17900.64</v>
      </c>
      <c r="BZ40" t="s">
        <v>113</v>
      </c>
      <c r="CA40" t="s">
        <v>243</v>
      </c>
      <c r="CC40" t="s">
        <v>237</v>
      </c>
      <c r="CD40">
        <v>1724</v>
      </c>
      <c r="CE40" t="s">
        <v>88</v>
      </c>
      <c r="CF40" s="3">
        <v>45307</v>
      </c>
      <c r="CI40">
        <v>1</v>
      </c>
      <c r="CJ40">
        <v>6</v>
      </c>
      <c r="CK40">
        <v>21</v>
      </c>
      <c r="CL40" t="s">
        <v>89</v>
      </c>
    </row>
    <row r="41" spans="1:90" x14ac:dyDescent="0.3">
      <c r="A41" t="s">
        <v>72</v>
      </c>
      <c r="B41" t="s">
        <v>73</v>
      </c>
      <c r="C41" t="s">
        <v>74</v>
      </c>
      <c r="E41" t="str">
        <f>"080011068610"</f>
        <v>080011068610</v>
      </c>
      <c r="F41" s="3">
        <v>45299</v>
      </c>
      <c r="G41">
        <v>202410</v>
      </c>
      <c r="H41" t="s">
        <v>79</v>
      </c>
      <c r="I41" t="s">
        <v>80</v>
      </c>
      <c r="J41" t="s">
        <v>244</v>
      </c>
      <c r="K41" t="s">
        <v>78</v>
      </c>
      <c r="L41" t="s">
        <v>236</v>
      </c>
      <c r="M41" t="s">
        <v>237</v>
      </c>
      <c r="N41" t="s">
        <v>245</v>
      </c>
      <c r="O41" t="s">
        <v>109</v>
      </c>
      <c r="P41" t="str">
        <f>"Locks                         "</f>
        <v xml:space="preserve">Locks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18.57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3.3</v>
      </c>
      <c r="BJ41">
        <v>4.4000000000000004</v>
      </c>
      <c r="BK41">
        <v>5</v>
      </c>
      <c r="BL41">
        <v>54.62</v>
      </c>
      <c r="BM41">
        <v>8.19</v>
      </c>
      <c r="BN41">
        <v>62.81</v>
      </c>
      <c r="BO41">
        <v>62.81</v>
      </c>
      <c r="BP41" t="s">
        <v>246</v>
      </c>
      <c r="BQ41" t="s">
        <v>247</v>
      </c>
      <c r="BR41" t="s">
        <v>248</v>
      </c>
      <c r="BS41" s="3">
        <v>45300</v>
      </c>
      <c r="BT41" s="4">
        <v>0.44791666666666669</v>
      </c>
      <c r="BU41" t="s">
        <v>249</v>
      </c>
      <c r="BV41" t="s">
        <v>86</v>
      </c>
      <c r="BY41">
        <v>21892.5</v>
      </c>
      <c r="CA41" t="s">
        <v>250</v>
      </c>
      <c r="CC41" t="s">
        <v>237</v>
      </c>
      <c r="CD41">
        <v>1774</v>
      </c>
      <c r="CE41" t="s">
        <v>251</v>
      </c>
      <c r="CF41" s="3">
        <v>45300</v>
      </c>
      <c r="CI41">
        <v>1</v>
      </c>
      <c r="CJ41">
        <v>1</v>
      </c>
      <c r="CK41">
        <v>22</v>
      </c>
      <c r="CL41" t="s">
        <v>89</v>
      </c>
    </row>
    <row r="42" spans="1:90" x14ac:dyDescent="0.3">
      <c r="A42" t="s">
        <v>72</v>
      </c>
      <c r="B42" t="s">
        <v>73</v>
      </c>
      <c r="C42" t="s">
        <v>74</v>
      </c>
      <c r="E42" t="str">
        <f>"080011068620"</f>
        <v>080011068620</v>
      </c>
      <c r="F42" s="3">
        <v>45299</v>
      </c>
      <c r="G42">
        <v>202410</v>
      </c>
      <c r="H42" t="s">
        <v>79</v>
      </c>
      <c r="I42" t="s">
        <v>80</v>
      </c>
      <c r="J42" t="s">
        <v>244</v>
      </c>
      <c r="K42" t="s">
        <v>78</v>
      </c>
      <c r="L42" t="s">
        <v>252</v>
      </c>
      <c r="M42" t="s">
        <v>253</v>
      </c>
      <c r="N42" t="s">
        <v>254</v>
      </c>
      <c r="O42" t="s">
        <v>109</v>
      </c>
      <c r="P42" t="str">
        <f>"Locks                         "</f>
        <v xml:space="preserve">Locks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18.57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2</v>
      </c>
      <c r="BJ42">
        <v>2</v>
      </c>
      <c r="BK42">
        <v>2</v>
      </c>
      <c r="BL42">
        <v>54.62</v>
      </c>
      <c r="BM42">
        <v>8.19</v>
      </c>
      <c r="BN42">
        <v>62.81</v>
      </c>
      <c r="BO42">
        <v>62.81</v>
      </c>
      <c r="BP42" t="s">
        <v>246</v>
      </c>
      <c r="BQ42" t="s">
        <v>255</v>
      </c>
      <c r="BR42" t="s">
        <v>256</v>
      </c>
      <c r="BS42" s="3">
        <v>45300</v>
      </c>
      <c r="BT42" s="4">
        <v>0.46666666666666662</v>
      </c>
      <c r="BU42" t="s">
        <v>257</v>
      </c>
      <c r="BV42" t="s">
        <v>89</v>
      </c>
      <c r="BW42" t="s">
        <v>241</v>
      </c>
      <c r="BX42" t="s">
        <v>258</v>
      </c>
      <c r="BY42">
        <v>10115.82</v>
      </c>
      <c r="CC42" t="s">
        <v>253</v>
      </c>
      <c r="CD42">
        <v>1682</v>
      </c>
      <c r="CE42" t="s">
        <v>251</v>
      </c>
      <c r="CF42" s="3">
        <v>45301</v>
      </c>
      <c r="CI42">
        <v>1</v>
      </c>
      <c r="CJ42">
        <v>1</v>
      </c>
      <c r="CK42">
        <v>22</v>
      </c>
      <c r="CL42" t="s">
        <v>89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"009942133737"</f>
        <v>009942133737</v>
      </c>
      <c r="F43" s="3">
        <v>45299</v>
      </c>
      <c r="G43">
        <v>202410</v>
      </c>
      <c r="H43" t="s">
        <v>125</v>
      </c>
      <c r="I43" t="s">
        <v>126</v>
      </c>
      <c r="J43" t="s">
        <v>81</v>
      </c>
      <c r="K43" t="s">
        <v>78</v>
      </c>
      <c r="L43" t="s">
        <v>154</v>
      </c>
      <c r="M43" t="s">
        <v>155</v>
      </c>
      <c r="N43" t="s">
        <v>259</v>
      </c>
      <c r="O43" t="s">
        <v>109</v>
      </c>
      <c r="P43" t="str">
        <f>"LOCKS                         "</f>
        <v xml:space="preserve">LOCKS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46.05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15.9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1.8</v>
      </c>
      <c r="BJ43">
        <v>1.6</v>
      </c>
      <c r="BK43">
        <v>2</v>
      </c>
      <c r="BL43">
        <v>151.37</v>
      </c>
      <c r="BM43">
        <v>22.71</v>
      </c>
      <c r="BN43">
        <v>174.08</v>
      </c>
      <c r="BO43">
        <v>174.08</v>
      </c>
      <c r="BQ43" t="s">
        <v>129</v>
      </c>
      <c r="BR43" t="s">
        <v>140</v>
      </c>
      <c r="BS43" s="3">
        <v>45300</v>
      </c>
      <c r="BT43" s="4">
        <v>0.47916666666666669</v>
      </c>
      <c r="BU43" t="s">
        <v>260</v>
      </c>
      <c r="BV43" t="s">
        <v>86</v>
      </c>
      <c r="BY43">
        <v>7910.1</v>
      </c>
      <c r="BZ43" t="s">
        <v>261</v>
      </c>
      <c r="CC43" t="s">
        <v>155</v>
      </c>
      <c r="CD43">
        <v>8460</v>
      </c>
      <c r="CE43" t="s">
        <v>88</v>
      </c>
      <c r="CF43" s="3">
        <v>45301</v>
      </c>
      <c r="CI43">
        <v>1</v>
      </c>
      <c r="CJ43">
        <v>0</v>
      </c>
      <c r="CK43">
        <v>23</v>
      </c>
      <c r="CL43" t="s">
        <v>89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"009943961621"</f>
        <v>009943961621</v>
      </c>
      <c r="F44" s="3">
        <v>45299</v>
      </c>
      <c r="G44">
        <v>202410</v>
      </c>
      <c r="H44" t="s">
        <v>125</v>
      </c>
      <c r="I44" t="s">
        <v>126</v>
      </c>
      <c r="J44" t="s">
        <v>81</v>
      </c>
      <c r="K44" t="s">
        <v>78</v>
      </c>
      <c r="L44" t="s">
        <v>115</v>
      </c>
      <c r="M44" t="s">
        <v>116</v>
      </c>
      <c r="N44" t="s">
        <v>81</v>
      </c>
      <c r="O44" t="s">
        <v>82</v>
      </c>
      <c r="P44" t="str">
        <f>"LOCKS                         "</f>
        <v xml:space="preserve">LOCKS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5.57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45.96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5.3</v>
      </c>
      <c r="BJ44">
        <v>11.6</v>
      </c>
      <c r="BK44">
        <v>12</v>
      </c>
      <c r="BL44">
        <v>140.78</v>
      </c>
      <c r="BM44">
        <v>21.12</v>
      </c>
      <c r="BN44">
        <v>161.9</v>
      </c>
      <c r="BO44">
        <v>161.9</v>
      </c>
      <c r="BQ44" t="s">
        <v>129</v>
      </c>
      <c r="BR44" t="s">
        <v>262</v>
      </c>
      <c r="BS44" s="3">
        <v>45300</v>
      </c>
      <c r="BT44" s="4">
        <v>0.48819444444444443</v>
      </c>
      <c r="BU44" t="s">
        <v>263</v>
      </c>
      <c r="BV44" t="s">
        <v>86</v>
      </c>
      <c r="BY44">
        <v>57764.39</v>
      </c>
      <c r="BZ44" t="s">
        <v>93</v>
      </c>
      <c r="CA44" t="s">
        <v>147</v>
      </c>
      <c r="CC44" t="s">
        <v>116</v>
      </c>
      <c r="CD44" s="5" t="s">
        <v>148</v>
      </c>
      <c r="CE44" t="s">
        <v>88</v>
      </c>
      <c r="CF44" s="3">
        <v>45300</v>
      </c>
      <c r="CI44">
        <v>1</v>
      </c>
      <c r="CJ44">
        <v>0</v>
      </c>
      <c r="CK44">
        <v>41</v>
      </c>
      <c r="CL44" t="s">
        <v>89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"009943961622"</f>
        <v>009943961622</v>
      </c>
      <c r="F45" s="3">
        <v>45299</v>
      </c>
      <c r="G45">
        <v>202410</v>
      </c>
      <c r="H45" t="s">
        <v>125</v>
      </c>
      <c r="I45" t="s">
        <v>126</v>
      </c>
      <c r="J45" t="s">
        <v>81</v>
      </c>
      <c r="K45" t="s">
        <v>78</v>
      </c>
      <c r="L45" t="s">
        <v>115</v>
      </c>
      <c r="M45" t="s">
        <v>116</v>
      </c>
      <c r="N45" t="s">
        <v>81</v>
      </c>
      <c r="O45" t="s">
        <v>109</v>
      </c>
      <c r="P45" t="str">
        <f>"LOCKS                         "</f>
        <v xml:space="preserve">LOCKS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23.77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0.2</v>
      </c>
      <c r="BJ45">
        <v>1.5</v>
      </c>
      <c r="BK45">
        <v>1.5</v>
      </c>
      <c r="BL45">
        <v>69.92</v>
      </c>
      <c r="BM45">
        <v>10.49</v>
      </c>
      <c r="BN45">
        <v>80.41</v>
      </c>
      <c r="BO45">
        <v>80.41</v>
      </c>
      <c r="BQ45" t="s">
        <v>129</v>
      </c>
      <c r="BR45" t="s">
        <v>140</v>
      </c>
      <c r="BS45" s="3">
        <v>45300</v>
      </c>
      <c r="BT45" s="4">
        <v>0.48819444444444443</v>
      </c>
      <c r="BU45" t="s">
        <v>263</v>
      </c>
      <c r="BV45" t="s">
        <v>86</v>
      </c>
      <c r="BY45">
        <v>7390.2</v>
      </c>
      <c r="BZ45" t="s">
        <v>113</v>
      </c>
      <c r="CA45" t="s">
        <v>147</v>
      </c>
      <c r="CC45" t="s">
        <v>116</v>
      </c>
      <c r="CD45" s="5" t="s">
        <v>148</v>
      </c>
      <c r="CE45" t="s">
        <v>88</v>
      </c>
      <c r="CF45" s="3">
        <v>45300</v>
      </c>
      <c r="CI45">
        <v>1</v>
      </c>
      <c r="CJ45">
        <v>0</v>
      </c>
      <c r="CK45">
        <v>21</v>
      </c>
      <c r="CL45" t="s">
        <v>89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"009935989295"</f>
        <v>009935989295</v>
      </c>
      <c r="F46" s="3">
        <v>45299</v>
      </c>
      <c r="G46">
        <v>202410</v>
      </c>
      <c r="H46" t="s">
        <v>125</v>
      </c>
      <c r="I46" t="s">
        <v>126</v>
      </c>
      <c r="J46" t="s">
        <v>81</v>
      </c>
      <c r="K46" t="s">
        <v>78</v>
      </c>
      <c r="L46" t="s">
        <v>264</v>
      </c>
      <c r="M46" t="s">
        <v>265</v>
      </c>
      <c r="N46" t="s">
        <v>81</v>
      </c>
      <c r="O46" t="s">
        <v>82</v>
      </c>
      <c r="P46" t="str">
        <f>"LOCKS                         "</f>
        <v xml:space="preserve">LOCKS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5.57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213.84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2</v>
      </c>
      <c r="BI46">
        <v>25</v>
      </c>
      <c r="BJ46">
        <v>59.7</v>
      </c>
      <c r="BK46">
        <v>60</v>
      </c>
      <c r="BL46">
        <v>634.64</v>
      </c>
      <c r="BM46">
        <v>95.2</v>
      </c>
      <c r="BN46">
        <v>729.84</v>
      </c>
      <c r="BO46">
        <v>729.84</v>
      </c>
      <c r="BQ46" t="s">
        <v>266</v>
      </c>
      <c r="BR46" t="s">
        <v>267</v>
      </c>
      <c r="BS46" s="3">
        <v>45303</v>
      </c>
      <c r="BT46" s="4">
        <v>0.41666666666666669</v>
      </c>
      <c r="BU46" t="s">
        <v>268</v>
      </c>
      <c r="BV46" t="s">
        <v>86</v>
      </c>
      <c r="BY46">
        <v>298506.74</v>
      </c>
      <c r="BZ46" t="s">
        <v>93</v>
      </c>
      <c r="CC46" t="s">
        <v>265</v>
      </c>
      <c r="CD46">
        <v>8530</v>
      </c>
      <c r="CE46" t="s">
        <v>88</v>
      </c>
      <c r="CF46" s="3">
        <v>45306</v>
      </c>
      <c r="CI46">
        <v>2</v>
      </c>
      <c r="CJ46">
        <v>3</v>
      </c>
      <c r="CK46">
        <v>43</v>
      </c>
      <c r="CL46" t="s">
        <v>89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"009943086469"</f>
        <v>009943086469</v>
      </c>
      <c r="F47" s="3">
        <v>45296</v>
      </c>
      <c r="G47">
        <v>202410</v>
      </c>
      <c r="H47" t="s">
        <v>141</v>
      </c>
      <c r="I47" t="s">
        <v>137</v>
      </c>
      <c r="J47" t="s">
        <v>269</v>
      </c>
      <c r="K47" t="s">
        <v>78</v>
      </c>
      <c r="L47" t="s">
        <v>106</v>
      </c>
      <c r="M47" t="s">
        <v>107</v>
      </c>
      <c r="N47" t="s">
        <v>194</v>
      </c>
      <c r="O47" t="s">
        <v>82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45.96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140.78</v>
      </c>
      <c r="BM47">
        <v>21.12</v>
      </c>
      <c r="BN47">
        <v>161.9</v>
      </c>
      <c r="BO47">
        <v>161.9</v>
      </c>
      <c r="BQ47" t="s">
        <v>177</v>
      </c>
      <c r="BR47" t="s">
        <v>270</v>
      </c>
      <c r="BS47" s="3">
        <v>45299</v>
      </c>
      <c r="BT47" s="4">
        <v>0.41944444444444445</v>
      </c>
      <c r="BU47" t="s">
        <v>213</v>
      </c>
      <c r="BV47" t="s">
        <v>86</v>
      </c>
      <c r="BY47">
        <v>1200</v>
      </c>
      <c r="BZ47" t="s">
        <v>93</v>
      </c>
      <c r="CA47" t="s">
        <v>214</v>
      </c>
      <c r="CC47" t="s">
        <v>107</v>
      </c>
      <c r="CD47">
        <v>7569</v>
      </c>
      <c r="CE47" t="s">
        <v>88</v>
      </c>
      <c r="CF47" s="3">
        <v>45300</v>
      </c>
      <c r="CI47">
        <v>1</v>
      </c>
      <c r="CJ47">
        <v>1</v>
      </c>
      <c r="CK47">
        <v>41</v>
      </c>
      <c r="CL47" t="s">
        <v>89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"009943086468"</f>
        <v>009943086468</v>
      </c>
      <c r="F48" s="3">
        <v>45296</v>
      </c>
      <c r="G48">
        <v>202410</v>
      </c>
      <c r="H48" t="s">
        <v>141</v>
      </c>
      <c r="I48" t="s">
        <v>137</v>
      </c>
      <c r="J48" t="s">
        <v>271</v>
      </c>
      <c r="K48" t="s">
        <v>78</v>
      </c>
      <c r="L48" t="s">
        <v>79</v>
      </c>
      <c r="M48" t="s">
        <v>80</v>
      </c>
      <c r="N48" t="s">
        <v>81</v>
      </c>
      <c r="O48" t="s">
        <v>82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169.15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2</v>
      </c>
      <c r="BI48">
        <v>51</v>
      </c>
      <c r="BJ48">
        <v>80</v>
      </c>
      <c r="BK48">
        <v>80</v>
      </c>
      <c r="BL48">
        <v>503.17</v>
      </c>
      <c r="BM48">
        <v>75.48</v>
      </c>
      <c r="BN48">
        <v>578.65</v>
      </c>
      <c r="BO48">
        <v>578.65</v>
      </c>
      <c r="BQ48" t="s">
        <v>272</v>
      </c>
      <c r="BR48" t="s">
        <v>273</v>
      </c>
      <c r="BS48" s="3">
        <v>45299</v>
      </c>
      <c r="BT48" s="4">
        <v>0.45833333333333331</v>
      </c>
      <c r="BU48" t="s">
        <v>178</v>
      </c>
      <c r="BV48" t="s">
        <v>86</v>
      </c>
      <c r="BY48">
        <v>400194</v>
      </c>
      <c r="BZ48" t="s">
        <v>93</v>
      </c>
      <c r="CC48" t="s">
        <v>80</v>
      </c>
      <c r="CD48">
        <v>2196</v>
      </c>
      <c r="CE48" t="s">
        <v>88</v>
      </c>
      <c r="CF48" s="3">
        <v>45299</v>
      </c>
      <c r="CI48">
        <v>3</v>
      </c>
      <c r="CJ48">
        <v>1</v>
      </c>
      <c r="CK48">
        <v>41</v>
      </c>
      <c r="CL48" t="s">
        <v>89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"009944465707"</f>
        <v>009944465707</v>
      </c>
      <c r="F49" s="3">
        <v>45300</v>
      </c>
      <c r="G49">
        <v>202410</v>
      </c>
      <c r="H49" t="s">
        <v>274</v>
      </c>
      <c r="I49" t="s">
        <v>275</v>
      </c>
      <c r="J49" t="s">
        <v>77</v>
      </c>
      <c r="K49" t="s">
        <v>78</v>
      </c>
      <c r="L49" t="s">
        <v>167</v>
      </c>
      <c r="M49" t="s">
        <v>168</v>
      </c>
      <c r="N49" t="s">
        <v>77</v>
      </c>
      <c r="O49" t="s">
        <v>82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5.57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205.16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3</v>
      </c>
      <c r="BI49">
        <v>40</v>
      </c>
      <c r="BJ49">
        <v>98.3</v>
      </c>
      <c r="BK49">
        <v>99</v>
      </c>
      <c r="BL49">
        <v>609.1</v>
      </c>
      <c r="BM49">
        <v>91.37</v>
      </c>
      <c r="BN49">
        <v>700.47</v>
      </c>
      <c r="BO49">
        <v>700.47</v>
      </c>
      <c r="BQ49" t="s">
        <v>276</v>
      </c>
      <c r="BR49" t="s">
        <v>277</v>
      </c>
      <c r="BS49" s="3">
        <v>45301</v>
      </c>
      <c r="BT49" s="4">
        <v>0.52986111111111112</v>
      </c>
      <c r="BU49" t="s">
        <v>278</v>
      </c>
      <c r="BV49" t="s">
        <v>86</v>
      </c>
      <c r="BY49">
        <v>491454</v>
      </c>
      <c r="BZ49" t="s">
        <v>93</v>
      </c>
      <c r="CC49" t="s">
        <v>168</v>
      </c>
      <c r="CD49">
        <v>6045</v>
      </c>
      <c r="CE49" t="s">
        <v>88</v>
      </c>
      <c r="CF49" s="3">
        <v>45301</v>
      </c>
      <c r="CI49">
        <v>2</v>
      </c>
      <c r="CJ49">
        <v>1</v>
      </c>
      <c r="CK49">
        <v>41</v>
      </c>
      <c r="CL49" t="s">
        <v>89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"009943551554"</f>
        <v>009943551554</v>
      </c>
      <c r="F50" s="3">
        <v>45300</v>
      </c>
      <c r="G50">
        <v>202410</v>
      </c>
      <c r="H50" t="s">
        <v>115</v>
      </c>
      <c r="I50" t="s">
        <v>116</v>
      </c>
      <c r="J50" t="s">
        <v>81</v>
      </c>
      <c r="K50" t="s">
        <v>78</v>
      </c>
      <c r="L50" t="s">
        <v>229</v>
      </c>
      <c r="M50" t="s">
        <v>230</v>
      </c>
      <c r="N50" t="s">
        <v>279</v>
      </c>
      <c r="O50" t="s">
        <v>82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5.57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109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3</v>
      </c>
      <c r="BI50">
        <v>45</v>
      </c>
      <c r="BJ50">
        <v>58.4</v>
      </c>
      <c r="BK50">
        <v>59</v>
      </c>
      <c r="BL50">
        <v>326.22000000000003</v>
      </c>
      <c r="BM50">
        <v>48.93</v>
      </c>
      <c r="BN50">
        <v>375.15</v>
      </c>
      <c r="BO50">
        <v>375.15</v>
      </c>
      <c r="BQ50" t="s">
        <v>280</v>
      </c>
      <c r="BR50" t="s">
        <v>117</v>
      </c>
      <c r="BS50" s="3">
        <v>45301</v>
      </c>
      <c r="BT50" s="4">
        <v>0.49374999999999997</v>
      </c>
      <c r="BU50" t="s">
        <v>281</v>
      </c>
      <c r="BV50" t="s">
        <v>86</v>
      </c>
      <c r="BY50">
        <v>291932</v>
      </c>
      <c r="BZ50" t="s">
        <v>93</v>
      </c>
      <c r="CA50" t="s">
        <v>282</v>
      </c>
      <c r="CC50" t="s">
        <v>230</v>
      </c>
      <c r="CD50" s="5" t="s">
        <v>235</v>
      </c>
      <c r="CE50" t="s">
        <v>88</v>
      </c>
      <c r="CF50" s="3">
        <v>45301</v>
      </c>
      <c r="CI50">
        <v>1</v>
      </c>
      <c r="CJ50">
        <v>1</v>
      </c>
      <c r="CK50">
        <v>44</v>
      </c>
      <c r="CL50" t="s">
        <v>89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"009943958809"</f>
        <v>009943958809</v>
      </c>
      <c r="F51" s="3">
        <v>45300</v>
      </c>
      <c r="G51">
        <v>202410</v>
      </c>
      <c r="H51" t="s">
        <v>125</v>
      </c>
      <c r="I51" t="s">
        <v>126</v>
      </c>
      <c r="J51" t="s">
        <v>81</v>
      </c>
      <c r="K51" t="s">
        <v>78</v>
      </c>
      <c r="L51" t="s">
        <v>149</v>
      </c>
      <c r="M51" t="s">
        <v>150</v>
      </c>
      <c r="N51" t="s">
        <v>81</v>
      </c>
      <c r="O51" t="s">
        <v>82</v>
      </c>
      <c r="P51" t="str">
        <f t="shared" ref="P51:P59" si="3">"LOCKS                         "</f>
        <v xml:space="preserve">LOCKS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5.57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254.44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4</v>
      </c>
      <c r="BI51">
        <v>96.4</v>
      </c>
      <c r="BJ51">
        <v>124.9</v>
      </c>
      <c r="BK51">
        <v>125</v>
      </c>
      <c r="BL51">
        <v>754.06</v>
      </c>
      <c r="BM51">
        <v>113.11</v>
      </c>
      <c r="BN51">
        <v>867.17</v>
      </c>
      <c r="BO51">
        <v>867.17</v>
      </c>
      <c r="BQ51" t="s">
        <v>129</v>
      </c>
      <c r="BR51" t="s">
        <v>140</v>
      </c>
      <c r="BS51" s="3">
        <v>45301</v>
      </c>
      <c r="BT51" s="4">
        <v>0.45833333333333331</v>
      </c>
      <c r="BU51" t="s">
        <v>283</v>
      </c>
      <c r="BV51" t="s">
        <v>86</v>
      </c>
      <c r="BY51">
        <v>624550.98</v>
      </c>
      <c r="BZ51" t="s">
        <v>93</v>
      </c>
      <c r="CA51" t="s">
        <v>284</v>
      </c>
      <c r="CC51" t="s">
        <v>150</v>
      </c>
      <c r="CD51">
        <v>4091</v>
      </c>
      <c r="CE51" t="s">
        <v>88</v>
      </c>
      <c r="CF51" s="3">
        <v>45306</v>
      </c>
      <c r="CI51">
        <v>1</v>
      </c>
      <c r="CJ51">
        <v>1</v>
      </c>
      <c r="CK51">
        <v>41</v>
      </c>
      <c r="CL51" t="s">
        <v>89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"009941856400"</f>
        <v>009941856400</v>
      </c>
      <c r="F52" s="3">
        <v>45300</v>
      </c>
      <c r="G52">
        <v>202410</v>
      </c>
      <c r="H52" t="s">
        <v>125</v>
      </c>
      <c r="I52" t="s">
        <v>126</v>
      </c>
      <c r="J52" t="s">
        <v>81</v>
      </c>
      <c r="K52" t="s">
        <v>78</v>
      </c>
      <c r="L52" t="s">
        <v>134</v>
      </c>
      <c r="M52" t="s">
        <v>135</v>
      </c>
      <c r="N52" t="s">
        <v>81</v>
      </c>
      <c r="O52" t="s">
        <v>82</v>
      </c>
      <c r="P52" t="str">
        <f t="shared" si="3"/>
        <v xml:space="preserve">LOCKS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5.57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64.83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1.9</v>
      </c>
      <c r="BJ52">
        <v>3.4</v>
      </c>
      <c r="BK52">
        <v>4</v>
      </c>
      <c r="BL52">
        <v>196.28</v>
      </c>
      <c r="BM52">
        <v>29.44</v>
      </c>
      <c r="BN52">
        <v>225.72</v>
      </c>
      <c r="BO52">
        <v>225.72</v>
      </c>
      <c r="BQ52" t="s">
        <v>129</v>
      </c>
      <c r="BR52" t="s">
        <v>140</v>
      </c>
      <c r="BS52" s="3">
        <v>45301</v>
      </c>
      <c r="BT52" s="4">
        <v>0.4381944444444445</v>
      </c>
      <c r="BU52" t="s">
        <v>285</v>
      </c>
      <c r="BV52" t="s">
        <v>86</v>
      </c>
      <c r="BY52">
        <v>16750.8</v>
      </c>
      <c r="BZ52" t="s">
        <v>93</v>
      </c>
      <c r="CC52" t="s">
        <v>135</v>
      </c>
      <c r="CD52">
        <v>1034</v>
      </c>
      <c r="CE52" t="s">
        <v>88</v>
      </c>
      <c r="CF52" s="3">
        <v>45301</v>
      </c>
      <c r="CI52">
        <v>1</v>
      </c>
      <c r="CJ52">
        <v>1</v>
      </c>
      <c r="CK52">
        <v>43</v>
      </c>
      <c r="CL52" t="s">
        <v>89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"009943961620"</f>
        <v>009943961620</v>
      </c>
      <c r="F53" s="3">
        <v>45300</v>
      </c>
      <c r="G53">
        <v>202410</v>
      </c>
      <c r="H53" t="s">
        <v>125</v>
      </c>
      <c r="I53" t="s">
        <v>126</v>
      </c>
      <c r="J53" t="s">
        <v>81</v>
      </c>
      <c r="K53" t="s">
        <v>78</v>
      </c>
      <c r="L53" t="s">
        <v>115</v>
      </c>
      <c r="M53" t="s">
        <v>116</v>
      </c>
      <c r="N53" t="s">
        <v>81</v>
      </c>
      <c r="O53" t="s">
        <v>82</v>
      </c>
      <c r="P53" t="str">
        <f t="shared" si="3"/>
        <v xml:space="preserve">LOCKS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76.290000000000006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30.1</v>
      </c>
      <c r="BJ53">
        <v>22.7</v>
      </c>
      <c r="BK53">
        <v>31</v>
      </c>
      <c r="BL53">
        <v>229.99</v>
      </c>
      <c r="BM53">
        <v>34.5</v>
      </c>
      <c r="BN53">
        <v>264.49</v>
      </c>
      <c r="BO53">
        <v>264.49</v>
      </c>
      <c r="BQ53" t="s">
        <v>129</v>
      </c>
      <c r="BR53" t="s">
        <v>140</v>
      </c>
      <c r="BS53" s="3">
        <v>45301</v>
      </c>
      <c r="BT53" s="4">
        <v>0.4368055555555555</v>
      </c>
      <c r="BU53" t="s">
        <v>286</v>
      </c>
      <c r="BV53" t="s">
        <v>86</v>
      </c>
      <c r="BY53">
        <v>113544.9</v>
      </c>
      <c r="BZ53" t="s">
        <v>93</v>
      </c>
      <c r="CA53" t="s">
        <v>147</v>
      </c>
      <c r="CC53" t="s">
        <v>116</v>
      </c>
      <c r="CD53" s="5" t="s">
        <v>148</v>
      </c>
      <c r="CE53" t="s">
        <v>88</v>
      </c>
      <c r="CF53" s="3">
        <v>45301</v>
      </c>
      <c r="CI53">
        <v>1</v>
      </c>
      <c r="CJ53">
        <v>1</v>
      </c>
      <c r="CK53">
        <v>41</v>
      </c>
      <c r="CL53" t="s">
        <v>89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"009943958875"</f>
        <v>009943958875</v>
      </c>
      <c r="F54" s="3">
        <v>45300</v>
      </c>
      <c r="G54">
        <v>202410</v>
      </c>
      <c r="H54" t="s">
        <v>125</v>
      </c>
      <c r="I54" t="s">
        <v>126</v>
      </c>
      <c r="J54" t="s">
        <v>81</v>
      </c>
      <c r="K54" t="s">
        <v>78</v>
      </c>
      <c r="L54" t="s">
        <v>185</v>
      </c>
      <c r="M54" t="s">
        <v>186</v>
      </c>
      <c r="N54" t="s">
        <v>81</v>
      </c>
      <c r="O54" t="s">
        <v>82</v>
      </c>
      <c r="P54" t="str">
        <f t="shared" si="3"/>
        <v xml:space="preserve">LOCKS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5.57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64.83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196.28</v>
      </c>
      <c r="BM54">
        <v>29.44</v>
      </c>
      <c r="BN54">
        <v>225.72</v>
      </c>
      <c r="BO54">
        <v>225.72</v>
      </c>
      <c r="BQ54" t="s">
        <v>129</v>
      </c>
      <c r="BR54" t="s">
        <v>287</v>
      </c>
      <c r="BS54" s="3">
        <v>45301</v>
      </c>
      <c r="BT54" s="4">
        <v>0.70833333333333337</v>
      </c>
      <c r="BU54" t="s">
        <v>288</v>
      </c>
      <c r="BV54" t="s">
        <v>86</v>
      </c>
      <c r="BY54">
        <v>1200</v>
      </c>
      <c r="BZ54" t="s">
        <v>93</v>
      </c>
      <c r="CC54" t="s">
        <v>186</v>
      </c>
      <c r="CD54">
        <v>9700</v>
      </c>
      <c r="CE54" t="s">
        <v>88</v>
      </c>
      <c r="CF54" s="3">
        <v>45302</v>
      </c>
      <c r="CI54">
        <v>1</v>
      </c>
      <c r="CJ54">
        <v>1</v>
      </c>
      <c r="CK54">
        <v>43</v>
      </c>
      <c r="CL54" t="s">
        <v>89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"009941618604"</f>
        <v>009941618604</v>
      </c>
      <c r="F55" s="3">
        <v>45300</v>
      </c>
      <c r="G55">
        <v>202410</v>
      </c>
      <c r="H55" t="s">
        <v>125</v>
      </c>
      <c r="I55" t="s">
        <v>126</v>
      </c>
      <c r="J55" t="s">
        <v>81</v>
      </c>
      <c r="K55" t="s">
        <v>78</v>
      </c>
      <c r="L55" t="s">
        <v>96</v>
      </c>
      <c r="M55" t="s">
        <v>97</v>
      </c>
      <c r="N55" t="s">
        <v>81</v>
      </c>
      <c r="O55" t="s">
        <v>109</v>
      </c>
      <c r="P55" t="str">
        <f t="shared" si="3"/>
        <v xml:space="preserve">LOCKS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46.05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135.47</v>
      </c>
      <c r="BM55">
        <v>20.32</v>
      </c>
      <c r="BN55">
        <v>155.79</v>
      </c>
      <c r="BO55">
        <v>155.79</v>
      </c>
      <c r="BQ55" t="s">
        <v>129</v>
      </c>
      <c r="BR55" t="s">
        <v>130</v>
      </c>
      <c r="BS55" s="3">
        <v>45301</v>
      </c>
      <c r="BT55" s="4">
        <v>0.3979166666666667</v>
      </c>
      <c r="BU55" t="s">
        <v>289</v>
      </c>
      <c r="BV55" t="s">
        <v>86</v>
      </c>
      <c r="BY55">
        <v>1200</v>
      </c>
      <c r="BZ55" t="s">
        <v>113</v>
      </c>
      <c r="CA55" t="s">
        <v>189</v>
      </c>
      <c r="CC55" t="s">
        <v>97</v>
      </c>
      <c r="CD55" s="5" t="s">
        <v>104</v>
      </c>
      <c r="CE55" t="s">
        <v>88</v>
      </c>
      <c r="CF55" s="3">
        <v>45301</v>
      </c>
      <c r="CI55">
        <v>1</v>
      </c>
      <c r="CJ55">
        <v>1</v>
      </c>
      <c r="CK55">
        <v>23</v>
      </c>
      <c r="CL55" t="s">
        <v>89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"009943958874"</f>
        <v>009943958874</v>
      </c>
      <c r="F56" s="3">
        <v>45300</v>
      </c>
      <c r="G56">
        <v>202410</v>
      </c>
      <c r="H56" t="s">
        <v>125</v>
      </c>
      <c r="I56" t="s">
        <v>126</v>
      </c>
      <c r="J56" t="s">
        <v>81</v>
      </c>
      <c r="K56" t="s">
        <v>78</v>
      </c>
      <c r="L56" t="s">
        <v>149</v>
      </c>
      <c r="M56" t="s">
        <v>150</v>
      </c>
      <c r="N56" t="s">
        <v>81</v>
      </c>
      <c r="O56" t="s">
        <v>82</v>
      </c>
      <c r="P56" t="str">
        <f t="shared" si="3"/>
        <v xml:space="preserve">LOCKS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5.57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102.82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37.6</v>
      </c>
      <c r="BJ56">
        <v>44.1</v>
      </c>
      <c r="BK56">
        <v>45</v>
      </c>
      <c r="BL56">
        <v>308.04000000000002</v>
      </c>
      <c r="BM56">
        <v>46.21</v>
      </c>
      <c r="BN56">
        <v>354.25</v>
      </c>
      <c r="BO56">
        <v>354.25</v>
      </c>
      <c r="BQ56" t="s">
        <v>129</v>
      </c>
      <c r="BR56" t="s">
        <v>129</v>
      </c>
      <c r="BS56" s="3">
        <v>45301</v>
      </c>
      <c r="BT56" s="4">
        <v>0.45833333333333331</v>
      </c>
      <c r="BU56" t="s">
        <v>283</v>
      </c>
      <c r="BV56" t="s">
        <v>86</v>
      </c>
      <c r="BY56">
        <v>220581.83</v>
      </c>
      <c r="BZ56" t="s">
        <v>93</v>
      </c>
      <c r="CA56" t="s">
        <v>284</v>
      </c>
      <c r="CC56" t="s">
        <v>150</v>
      </c>
      <c r="CD56">
        <v>4000</v>
      </c>
      <c r="CE56" t="s">
        <v>88</v>
      </c>
      <c r="CF56" s="3">
        <v>45306</v>
      </c>
      <c r="CI56">
        <v>1</v>
      </c>
      <c r="CJ56">
        <v>1</v>
      </c>
      <c r="CK56">
        <v>41</v>
      </c>
      <c r="CL56" t="s">
        <v>89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"009943958810"</f>
        <v>009943958810</v>
      </c>
      <c r="F57" s="3">
        <v>45300</v>
      </c>
      <c r="G57">
        <v>202410</v>
      </c>
      <c r="H57" t="s">
        <v>125</v>
      </c>
      <c r="I57" t="s">
        <v>126</v>
      </c>
      <c r="J57" t="s">
        <v>81</v>
      </c>
      <c r="K57" t="s">
        <v>78</v>
      </c>
      <c r="L57" t="s">
        <v>149</v>
      </c>
      <c r="M57" t="s">
        <v>150</v>
      </c>
      <c r="N57" t="s">
        <v>81</v>
      </c>
      <c r="O57" t="s">
        <v>82</v>
      </c>
      <c r="P57" t="str">
        <f t="shared" si="3"/>
        <v xml:space="preserve">LOCKS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5.57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104.71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26.7</v>
      </c>
      <c r="BJ57">
        <v>45.4</v>
      </c>
      <c r="BK57">
        <v>46</v>
      </c>
      <c r="BL57">
        <v>313.61</v>
      </c>
      <c r="BM57">
        <v>47.04</v>
      </c>
      <c r="BN57">
        <v>360.65</v>
      </c>
      <c r="BO57">
        <v>360.65</v>
      </c>
      <c r="BQ57" t="s">
        <v>208</v>
      </c>
      <c r="BR57" t="s">
        <v>129</v>
      </c>
      <c r="BS57" s="3">
        <v>45301</v>
      </c>
      <c r="BT57" s="4">
        <v>0.45833333333333331</v>
      </c>
      <c r="BU57" t="s">
        <v>283</v>
      </c>
      <c r="BV57" t="s">
        <v>86</v>
      </c>
      <c r="BY57">
        <v>226937.76</v>
      </c>
      <c r="BZ57" t="s">
        <v>93</v>
      </c>
      <c r="CA57" t="s">
        <v>284</v>
      </c>
      <c r="CC57" t="s">
        <v>150</v>
      </c>
      <c r="CD57">
        <v>4000</v>
      </c>
      <c r="CE57" t="s">
        <v>88</v>
      </c>
      <c r="CI57">
        <v>1</v>
      </c>
      <c r="CJ57">
        <v>1</v>
      </c>
      <c r="CK57">
        <v>41</v>
      </c>
      <c r="CL57" t="s">
        <v>89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"009943958873"</f>
        <v>009943958873</v>
      </c>
      <c r="F58" s="3">
        <v>45300</v>
      </c>
      <c r="G58">
        <v>202410</v>
      </c>
      <c r="H58" t="s">
        <v>125</v>
      </c>
      <c r="I58" t="s">
        <v>126</v>
      </c>
      <c r="J58" t="s">
        <v>81</v>
      </c>
      <c r="K58" t="s">
        <v>78</v>
      </c>
      <c r="L58" t="s">
        <v>185</v>
      </c>
      <c r="M58" t="s">
        <v>186</v>
      </c>
      <c r="N58" t="s">
        <v>81</v>
      </c>
      <c r="O58" t="s">
        <v>82</v>
      </c>
      <c r="P58" t="str">
        <f t="shared" si="3"/>
        <v xml:space="preserve">LOCKS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5.57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240.34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68</v>
      </c>
      <c r="BJ58">
        <v>62.5</v>
      </c>
      <c r="BK58">
        <v>68</v>
      </c>
      <c r="BL58">
        <v>712.58</v>
      </c>
      <c r="BM58">
        <v>106.89</v>
      </c>
      <c r="BN58">
        <v>819.47</v>
      </c>
      <c r="BO58">
        <v>819.47</v>
      </c>
      <c r="BQ58" t="s">
        <v>129</v>
      </c>
      <c r="BR58" t="s">
        <v>140</v>
      </c>
      <c r="BS58" s="3">
        <v>45301</v>
      </c>
      <c r="BT58" s="4">
        <v>0.70833333333333337</v>
      </c>
      <c r="BU58" t="s">
        <v>288</v>
      </c>
      <c r="BV58" t="s">
        <v>86</v>
      </c>
      <c r="BY58">
        <v>312480</v>
      </c>
      <c r="BZ58" t="s">
        <v>93</v>
      </c>
      <c r="CC58" t="s">
        <v>186</v>
      </c>
      <c r="CD58">
        <v>9700</v>
      </c>
      <c r="CE58" t="s">
        <v>88</v>
      </c>
      <c r="CF58" s="3">
        <v>45302</v>
      </c>
      <c r="CI58">
        <v>1</v>
      </c>
      <c r="CJ58">
        <v>1</v>
      </c>
      <c r="CK58">
        <v>43</v>
      </c>
      <c r="CL58" t="s">
        <v>89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"009942986002"</f>
        <v>009942986002</v>
      </c>
      <c r="F59" s="3">
        <v>45300</v>
      </c>
      <c r="G59">
        <v>202410</v>
      </c>
      <c r="H59" t="s">
        <v>125</v>
      </c>
      <c r="I59" t="s">
        <v>126</v>
      </c>
      <c r="J59" t="s">
        <v>81</v>
      </c>
      <c r="K59" t="s">
        <v>78</v>
      </c>
      <c r="L59" t="s">
        <v>167</v>
      </c>
      <c r="M59" t="s">
        <v>168</v>
      </c>
      <c r="N59" t="s">
        <v>81</v>
      </c>
      <c r="O59" t="s">
        <v>82</v>
      </c>
      <c r="P59" t="str">
        <f t="shared" si="3"/>
        <v xml:space="preserve">LOCKS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5.57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45.96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10</v>
      </c>
      <c r="BJ59">
        <v>7.4</v>
      </c>
      <c r="BK59">
        <v>10</v>
      </c>
      <c r="BL59">
        <v>140.78</v>
      </c>
      <c r="BM59">
        <v>21.12</v>
      </c>
      <c r="BN59">
        <v>161.9</v>
      </c>
      <c r="BO59">
        <v>161.9</v>
      </c>
      <c r="BQ59" t="s">
        <v>290</v>
      </c>
      <c r="BR59" t="s">
        <v>129</v>
      </c>
      <c r="BS59" s="3">
        <v>45302</v>
      </c>
      <c r="BT59" s="4">
        <v>0.46249999999999997</v>
      </c>
      <c r="BU59" t="s">
        <v>291</v>
      </c>
      <c r="BV59" t="s">
        <v>86</v>
      </c>
      <c r="BY59">
        <v>37125</v>
      </c>
      <c r="BZ59" t="s">
        <v>93</v>
      </c>
      <c r="CA59" t="s">
        <v>173</v>
      </c>
      <c r="CC59" t="s">
        <v>168</v>
      </c>
      <c r="CD59">
        <v>6055</v>
      </c>
      <c r="CE59" t="s">
        <v>88</v>
      </c>
      <c r="CF59" s="3">
        <v>45302</v>
      </c>
      <c r="CI59">
        <v>3</v>
      </c>
      <c r="CJ59">
        <v>2</v>
      </c>
      <c r="CK59">
        <v>41</v>
      </c>
      <c r="CL59" t="s">
        <v>89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"009942317268"</f>
        <v>009942317268</v>
      </c>
      <c r="F60" s="3">
        <v>45300</v>
      </c>
      <c r="G60">
        <v>202410</v>
      </c>
      <c r="H60" t="s">
        <v>292</v>
      </c>
      <c r="I60" t="s">
        <v>293</v>
      </c>
      <c r="J60" t="s">
        <v>81</v>
      </c>
      <c r="K60" t="s">
        <v>78</v>
      </c>
      <c r="L60" t="s">
        <v>115</v>
      </c>
      <c r="M60" t="s">
        <v>116</v>
      </c>
      <c r="N60" t="s">
        <v>81</v>
      </c>
      <c r="O60" t="s">
        <v>82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5.57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86.5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38</v>
      </c>
      <c r="BJ60">
        <v>41.1</v>
      </c>
      <c r="BK60">
        <v>42</v>
      </c>
      <c r="BL60">
        <v>260.02999999999997</v>
      </c>
      <c r="BM60">
        <v>39</v>
      </c>
      <c r="BN60">
        <v>299.02999999999997</v>
      </c>
      <c r="BO60">
        <v>299.02999999999997</v>
      </c>
      <c r="BQ60" t="s">
        <v>83</v>
      </c>
      <c r="BR60" t="s">
        <v>294</v>
      </c>
      <c r="BS60" s="3">
        <v>45301</v>
      </c>
      <c r="BT60" s="4">
        <v>0.4368055555555555</v>
      </c>
      <c r="BU60" t="s">
        <v>286</v>
      </c>
      <c r="BV60" t="s">
        <v>86</v>
      </c>
      <c r="BY60">
        <v>205425</v>
      </c>
      <c r="BZ60" t="s">
        <v>181</v>
      </c>
      <c r="CA60" t="s">
        <v>147</v>
      </c>
      <c r="CC60" t="s">
        <v>116</v>
      </c>
      <c r="CD60" s="5" t="s">
        <v>295</v>
      </c>
      <c r="CE60" t="s">
        <v>88</v>
      </c>
      <c r="CF60" s="3">
        <v>45301</v>
      </c>
      <c r="CI60">
        <v>1</v>
      </c>
      <c r="CJ60">
        <v>0</v>
      </c>
      <c r="CK60">
        <v>44</v>
      </c>
      <c r="CL60" t="s">
        <v>89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"009943958869"</f>
        <v>009943958869</v>
      </c>
      <c r="F61" s="3">
        <v>45301</v>
      </c>
      <c r="G61">
        <v>202410</v>
      </c>
      <c r="H61" t="s">
        <v>125</v>
      </c>
      <c r="I61" t="s">
        <v>126</v>
      </c>
      <c r="J61" t="s">
        <v>81</v>
      </c>
      <c r="K61" t="s">
        <v>78</v>
      </c>
      <c r="L61" t="s">
        <v>118</v>
      </c>
      <c r="M61" t="s">
        <v>119</v>
      </c>
      <c r="N61" t="s">
        <v>81</v>
      </c>
      <c r="O61" t="s">
        <v>82</v>
      </c>
      <c r="P61" t="str">
        <f>"LOCKS                         "</f>
        <v xml:space="preserve">LOCKS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5.57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117.81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8.1</v>
      </c>
      <c r="BJ61">
        <v>30.4</v>
      </c>
      <c r="BK61">
        <v>31</v>
      </c>
      <c r="BL61">
        <v>352.14</v>
      </c>
      <c r="BM61">
        <v>52.82</v>
      </c>
      <c r="BN61">
        <v>404.96</v>
      </c>
      <c r="BO61">
        <v>404.96</v>
      </c>
      <c r="BQ61" t="s">
        <v>129</v>
      </c>
      <c r="BR61" t="s">
        <v>140</v>
      </c>
      <c r="BS61" s="3">
        <v>45302</v>
      </c>
      <c r="BT61" s="4">
        <v>0.35833333333333334</v>
      </c>
      <c r="BU61" t="s">
        <v>296</v>
      </c>
      <c r="BV61" t="s">
        <v>86</v>
      </c>
      <c r="BY61">
        <v>151905</v>
      </c>
      <c r="BZ61" t="s">
        <v>93</v>
      </c>
      <c r="CA61" t="s">
        <v>124</v>
      </c>
      <c r="CC61" t="s">
        <v>119</v>
      </c>
      <c r="CD61">
        <v>2570</v>
      </c>
      <c r="CE61" t="s">
        <v>88</v>
      </c>
      <c r="CF61" s="3">
        <v>45303</v>
      </c>
      <c r="CI61">
        <v>1</v>
      </c>
      <c r="CJ61">
        <v>1</v>
      </c>
      <c r="CK61">
        <v>43</v>
      </c>
      <c r="CL61" t="s">
        <v>89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"009943516690"</f>
        <v>009943516690</v>
      </c>
      <c r="F62" s="3">
        <v>45301</v>
      </c>
      <c r="G62">
        <v>202410</v>
      </c>
      <c r="H62" t="s">
        <v>125</v>
      </c>
      <c r="I62" t="s">
        <v>126</v>
      </c>
      <c r="J62" t="s">
        <v>81</v>
      </c>
      <c r="K62" t="s">
        <v>78</v>
      </c>
      <c r="L62" t="s">
        <v>134</v>
      </c>
      <c r="M62" t="s">
        <v>135</v>
      </c>
      <c r="N62" t="s">
        <v>81</v>
      </c>
      <c r="O62" t="s">
        <v>82</v>
      </c>
      <c r="P62" t="str">
        <f>"NA                            "</f>
        <v xml:space="preserve">NA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5.57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64.83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3.6</v>
      </c>
      <c r="BJ62">
        <v>7.7</v>
      </c>
      <c r="BK62">
        <v>8</v>
      </c>
      <c r="BL62">
        <v>196.28</v>
      </c>
      <c r="BM62">
        <v>29.44</v>
      </c>
      <c r="BN62">
        <v>225.72</v>
      </c>
      <c r="BO62">
        <v>225.72</v>
      </c>
      <c r="BQ62" t="s">
        <v>129</v>
      </c>
      <c r="BR62" t="s">
        <v>129</v>
      </c>
      <c r="BS62" s="3">
        <v>45302</v>
      </c>
      <c r="BT62" s="4">
        <v>0.5708333333333333</v>
      </c>
      <c r="BU62" t="s">
        <v>297</v>
      </c>
      <c r="BV62" t="s">
        <v>86</v>
      </c>
      <c r="BY62">
        <v>38719.35</v>
      </c>
      <c r="BZ62" t="s">
        <v>93</v>
      </c>
      <c r="CC62" t="s">
        <v>135</v>
      </c>
      <c r="CD62">
        <v>1034</v>
      </c>
      <c r="CE62" t="s">
        <v>88</v>
      </c>
      <c r="CF62" s="3">
        <v>45302</v>
      </c>
      <c r="CI62">
        <v>1</v>
      </c>
      <c r="CJ62">
        <v>1</v>
      </c>
      <c r="CK62">
        <v>43</v>
      </c>
      <c r="CL62" t="s">
        <v>89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"009941618618"</f>
        <v>009941618618</v>
      </c>
      <c r="F63" s="3">
        <v>45301</v>
      </c>
      <c r="G63">
        <v>202410</v>
      </c>
      <c r="H63" t="s">
        <v>125</v>
      </c>
      <c r="I63" t="s">
        <v>126</v>
      </c>
      <c r="J63" t="s">
        <v>81</v>
      </c>
      <c r="K63" t="s">
        <v>78</v>
      </c>
      <c r="L63" t="s">
        <v>96</v>
      </c>
      <c r="M63" t="s">
        <v>97</v>
      </c>
      <c r="N63" t="s">
        <v>81</v>
      </c>
      <c r="O63" t="s">
        <v>298</v>
      </c>
      <c r="P63" t="str">
        <f t="shared" ref="P63:P73" si="4">"LOCKS                         "</f>
        <v xml:space="preserve">LOCKS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46.05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1.1000000000000001</v>
      </c>
      <c r="BJ63">
        <v>2.5</v>
      </c>
      <c r="BK63">
        <v>3</v>
      </c>
      <c r="BL63">
        <v>135.47</v>
      </c>
      <c r="BM63">
        <v>20.32</v>
      </c>
      <c r="BN63">
        <v>155.79</v>
      </c>
      <c r="BO63">
        <v>155.79</v>
      </c>
      <c r="BQ63" t="s">
        <v>129</v>
      </c>
      <c r="BR63" t="s">
        <v>140</v>
      </c>
      <c r="BS63" s="3">
        <v>45302</v>
      </c>
      <c r="BT63" s="4">
        <v>0.43055555555555558</v>
      </c>
      <c r="BU63" t="s">
        <v>100</v>
      </c>
      <c r="BV63" t="s">
        <v>86</v>
      </c>
      <c r="BY63">
        <v>12283.8</v>
      </c>
      <c r="BZ63" t="s">
        <v>93</v>
      </c>
      <c r="CC63" t="s">
        <v>97</v>
      </c>
      <c r="CD63" s="5" t="s">
        <v>104</v>
      </c>
      <c r="CE63" t="s">
        <v>88</v>
      </c>
      <c r="CF63" s="3">
        <v>45302</v>
      </c>
      <c r="CI63">
        <v>1</v>
      </c>
      <c r="CJ63">
        <v>1</v>
      </c>
      <c r="CK63">
        <v>33</v>
      </c>
      <c r="CL63" t="s">
        <v>89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"009943958872"</f>
        <v>009943958872</v>
      </c>
      <c r="F64" s="3">
        <v>45301</v>
      </c>
      <c r="G64">
        <v>202410</v>
      </c>
      <c r="H64" t="s">
        <v>125</v>
      </c>
      <c r="I64" t="s">
        <v>126</v>
      </c>
      <c r="J64" t="s">
        <v>81</v>
      </c>
      <c r="K64" t="s">
        <v>78</v>
      </c>
      <c r="L64" t="s">
        <v>149</v>
      </c>
      <c r="M64" t="s">
        <v>150</v>
      </c>
      <c r="N64" t="s">
        <v>81</v>
      </c>
      <c r="O64" t="s">
        <v>109</v>
      </c>
      <c r="P64" t="str">
        <f t="shared" si="4"/>
        <v xml:space="preserve">LOCKS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23.77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69.92</v>
      </c>
      <c r="BM64">
        <v>10.49</v>
      </c>
      <c r="BN64">
        <v>80.41</v>
      </c>
      <c r="BO64">
        <v>80.41</v>
      </c>
      <c r="BQ64" t="s">
        <v>299</v>
      </c>
      <c r="BR64" t="s">
        <v>140</v>
      </c>
      <c r="BS64" s="3">
        <v>45302</v>
      </c>
      <c r="BT64" s="4">
        <v>0.4375</v>
      </c>
      <c r="BU64" t="s">
        <v>152</v>
      </c>
      <c r="BV64" t="s">
        <v>86</v>
      </c>
      <c r="BY64">
        <v>1200</v>
      </c>
      <c r="BZ64" t="s">
        <v>113</v>
      </c>
      <c r="CA64" t="s">
        <v>153</v>
      </c>
      <c r="CC64" t="s">
        <v>150</v>
      </c>
      <c r="CD64">
        <v>4091</v>
      </c>
      <c r="CE64" t="s">
        <v>88</v>
      </c>
      <c r="CF64" s="3">
        <v>45306</v>
      </c>
      <c r="CI64">
        <v>1</v>
      </c>
      <c r="CJ64">
        <v>1</v>
      </c>
      <c r="CK64">
        <v>21</v>
      </c>
      <c r="CL64" t="s">
        <v>89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"009939616697"</f>
        <v>009939616697</v>
      </c>
      <c r="F65" s="3">
        <v>45301</v>
      </c>
      <c r="G65">
        <v>202410</v>
      </c>
      <c r="H65" t="s">
        <v>125</v>
      </c>
      <c r="I65" t="s">
        <v>126</v>
      </c>
      <c r="J65" t="s">
        <v>81</v>
      </c>
      <c r="K65" t="s">
        <v>78</v>
      </c>
      <c r="L65" t="s">
        <v>197</v>
      </c>
      <c r="M65" t="s">
        <v>198</v>
      </c>
      <c r="N65" t="s">
        <v>81</v>
      </c>
      <c r="O65" t="s">
        <v>82</v>
      </c>
      <c r="P65" t="str">
        <f t="shared" si="4"/>
        <v xml:space="preserve">LOCKS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5.57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64.83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196.28</v>
      </c>
      <c r="BM65">
        <v>29.44</v>
      </c>
      <c r="BN65">
        <v>225.72</v>
      </c>
      <c r="BO65">
        <v>225.72</v>
      </c>
      <c r="BQ65" t="s">
        <v>129</v>
      </c>
      <c r="BR65" t="s">
        <v>140</v>
      </c>
      <c r="BS65" s="3">
        <v>45302</v>
      </c>
      <c r="BT65" s="4">
        <v>0.61944444444444446</v>
      </c>
      <c r="BU65" t="s">
        <v>300</v>
      </c>
      <c r="BV65" t="s">
        <v>86</v>
      </c>
      <c r="BY65">
        <v>1200</v>
      </c>
      <c r="BZ65" t="s">
        <v>93</v>
      </c>
      <c r="CA65" t="s">
        <v>301</v>
      </c>
      <c r="CC65" t="s">
        <v>198</v>
      </c>
      <c r="CD65" s="5" t="s">
        <v>202</v>
      </c>
      <c r="CE65" t="s">
        <v>88</v>
      </c>
      <c r="CF65" s="3">
        <v>45303</v>
      </c>
      <c r="CI65">
        <v>1</v>
      </c>
      <c r="CJ65">
        <v>1</v>
      </c>
      <c r="CK65">
        <v>43</v>
      </c>
      <c r="CL65" t="s">
        <v>89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"009943958870"</f>
        <v>009943958870</v>
      </c>
      <c r="F66" s="3">
        <v>45301</v>
      </c>
      <c r="G66">
        <v>202410</v>
      </c>
      <c r="H66" t="s">
        <v>125</v>
      </c>
      <c r="I66" t="s">
        <v>126</v>
      </c>
      <c r="J66" t="s">
        <v>81</v>
      </c>
      <c r="K66" t="s">
        <v>78</v>
      </c>
      <c r="L66" t="s">
        <v>149</v>
      </c>
      <c r="M66" t="s">
        <v>150</v>
      </c>
      <c r="N66" t="s">
        <v>81</v>
      </c>
      <c r="O66" t="s">
        <v>82</v>
      </c>
      <c r="P66" t="str">
        <f t="shared" si="4"/>
        <v xml:space="preserve">LOCKS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5.57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45.96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1.4</v>
      </c>
      <c r="BJ66">
        <v>2.5</v>
      </c>
      <c r="BK66">
        <v>3</v>
      </c>
      <c r="BL66">
        <v>140.78</v>
      </c>
      <c r="BM66">
        <v>21.12</v>
      </c>
      <c r="BN66">
        <v>161.9</v>
      </c>
      <c r="BO66">
        <v>161.9</v>
      </c>
      <c r="BQ66" t="s">
        <v>129</v>
      </c>
      <c r="BR66" t="s">
        <v>140</v>
      </c>
      <c r="BS66" s="3">
        <v>45302</v>
      </c>
      <c r="BT66" s="4">
        <v>0.44097222222222227</v>
      </c>
      <c r="BU66" t="s">
        <v>152</v>
      </c>
      <c r="BV66" t="s">
        <v>86</v>
      </c>
      <c r="BY66">
        <v>12480.6</v>
      </c>
      <c r="BZ66" t="s">
        <v>93</v>
      </c>
      <c r="CA66" t="s">
        <v>153</v>
      </c>
      <c r="CC66" t="s">
        <v>150</v>
      </c>
      <c r="CD66">
        <v>4091</v>
      </c>
      <c r="CE66" t="s">
        <v>88</v>
      </c>
      <c r="CF66" s="3">
        <v>45306</v>
      </c>
      <c r="CI66">
        <v>1</v>
      </c>
      <c r="CJ66">
        <v>1</v>
      </c>
      <c r="CK66">
        <v>41</v>
      </c>
      <c r="CL66" t="s">
        <v>89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"009935989296"</f>
        <v>009935989296</v>
      </c>
      <c r="F67" s="3">
        <v>45301</v>
      </c>
      <c r="G67">
        <v>202410</v>
      </c>
      <c r="H67" t="s">
        <v>125</v>
      </c>
      <c r="I67" t="s">
        <v>126</v>
      </c>
      <c r="J67" t="s">
        <v>81</v>
      </c>
      <c r="K67" t="s">
        <v>78</v>
      </c>
      <c r="L67" t="s">
        <v>264</v>
      </c>
      <c r="M67" t="s">
        <v>265</v>
      </c>
      <c r="N67" t="s">
        <v>81</v>
      </c>
      <c r="O67" t="s">
        <v>82</v>
      </c>
      <c r="P67" t="str">
        <f t="shared" si="4"/>
        <v xml:space="preserve">LOCKS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64.83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5.0999999999999996</v>
      </c>
      <c r="BJ67">
        <v>6.9</v>
      </c>
      <c r="BK67">
        <v>7</v>
      </c>
      <c r="BL67">
        <v>196.28</v>
      </c>
      <c r="BM67">
        <v>29.44</v>
      </c>
      <c r="BN67">
        <v>225.72</v>
      </c>
      <c r="BO67">
        <v>225.72</v>
      </c>
      <c r="BQ67" t="s">
        <v>266</v>
      </c>
      <c r="BR67" t="s">
        <v>140</v>
      </c>
      <c r="BS67" s="3">
        <v>45303</v>
      </c>
      <c r="BT67" s="4">
        <v>0.41666666666666669</v>
      </c>
      <c r="BU67" t="s">
        <v>268</v>
      </c>
      <c r="BV67" t="s">
        <v>86</v>
      </c>
      <c r="BY67">
        <v>34515</v>
      </c>
      <c r="BZ67" t="s">
        <v>93</v>
      </c>
      <c r="CC67" t="s">
        <v>265</v>
      </c>
      <c r="CD67">
        <v>8530</v>
      </c>
      <c r="CE67" t="s">
        <v>88</v>
      </c>
      <c r="CF67" s="3">
        <v>45306</v>
      </c>
      <c r="CI67">
        <v>2</v>
      </c>
      <c r="CJ67">
        <v>2</v>
      </c>
      <c r="CK67">
        <v>43</v>
      </c>
      <c r="CL67" t="s">
        <v>89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"009943958901"</f>
        <v>009943958901</v>
      </c>
      <c r="F68" s="3">
        <v>45301</v>
      </c>
      <c r="G68">
        <v>202410</v>
      </c>
      <c r="H68" t="s">
        <v>125</v>
      </c>
      <c r="I68" t="s">
        <v>126</v>
      </c>
      <c r="J68" t="s">
        <v>81</v>
      </c>
      <c r="K68" t="s">
        <v>78</v>
      </c>
      <c r="L68" t="s">
        <v>154</v>
      </c>
      <c r="M68" t="s">
        <v>155</v>
      </c>
      <c r="N68" t="s">
        <v>81</v>
      </c>
      <c r="O68" t="s">
        <v>109</v>
      </c>
      <c r="P68" t="str">
        <f t="shared" si="4"/>
        <v xml:space="preserve">LOCKS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46.05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15.9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</v>
      </c>
      <c r="BK68">
        <v>1</v>
      </c>
      <c r="BL68">
        <v>151.37</v>
      </c>
      <c r="BM68">
        <v>22.71</v>
      </c>
      <c r="BN68">
        <v>174.08</v>
      </c>
      <c r="BO68">
        <v>174.08</v>
      </c>
      <c r="BQ68" t="s">
        <v>302</v>
      </c>
      <c r="BR68" t="s">
        <v>192</v>
      </c>
      <c r="BS68" s="3">
        <v>45302</v>
      </c>
      <c r="BT68" s="4">
        <v>0.45833333333333331</v>
      </c>
      <c r="BU68" t="s">
        <v>156</v>
      </c>
      <c r="BV68" t="s">
        <v>86</v>
      </c>
      <c r="BY68">
        <v>40</v>
      </c>
      <c r="BZ68" t="s">
        <v>261</v>
      </c>
      <c r="CC68" t="s">
        <v>155</v>
      </c>
      <c r="CD68">
        <v>8460</v>
      </c>
      <c r="CE68" t="s">
        <v>88</v>
      </c>
      <c r="CF68" s="3">
        <v>45303</v>
      </c>
      <c r="CI68">
        <v>1</v>
      </c>
      <c r="CJ68">
        <v>1</v>
      </c>
      <c r="CK68">
        <v>23</v>
      </c>
      <c r="CL68" t="s">
        <v>89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"009941735623"</f>
        <v>009941735623</v>
      </c>
      <c r="F69" s="3">
        <v>45301</v>
      </c>
      <c r="G69">
        <v>202410</v>
      </c>
      <c r="H69" t="s">
        <v>125</v>
      </c>
      <c r="I69" t="s">
        <v>126</v>
      </c>
      <c r="J69" t="s">
        <v>81</v>
      </c>
      <c r="K69" t="s">
        <v>78</v>
      </c>
      <c r="L69" t="s">
        <v>292</v>
      </c>
      <c r="M69" t="s">
        <v>293</v>
      </c>
      <c r="N69" t="s">
        <v>81</v>
      </c>
      <c r="O69" t="s">
        <v>82</v>
      </c>
      <c r="P69" t="str">
        <f t="shared" si="4"/>
        <v xml:space="preserve">LOCKS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5.57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64.83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196.28</v>
      </c>
      <c r="BM69">
        <v>29.44</v>
      </c>
      <c r="BN69">
        <v>225.72</v>
      </c>
      <c r="BO69">
        <v>225.72</v>
      </c>
      <c r="BQ69" t="s">
        <v>303</v>
      </c>
      <c r="BR69" t="s">
        <v>129</v>
      </c>
      <c r="BS69" s="3">
        <v>45302</v>
      </c>
      <c r="BT69" s="4">
        <v>0.6381944444444444</v>
      </c>
      <c r="BU69" t="s">
        <v>304</v>
      </c>
      <c r="BV69" t="s">
        <v>86</v>
      </c>
      <c r="BY69">
        <v>1200</v>
      </c>
      <c r="BZ69" t="s">
        <v>181</v>
      </c>
      <c r="CA69" t="s">
        <v>305</v>
      </c>
      <c r="CC69" t="s">
        <v>293</v>
      </c>
      <c r="CD69">
        <v>1150</v>
      </c>
      <c r="CE69" t="s">
        <v>88</v>
      </c>
      <c r="CF69" s="3">
        <v>45302</v>
      </c>
      <c r="CI69">
        <v>5</v>
      </c>
      <c r="CJ69">
        <v>1</v>
      </c>
      <c r="CK69">
        <v>43</v>
      </c>
      <c r="CL69" t="s">
        <v>89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"009941310050"</f>
        <v>009941310050</v>
      </c>
      <c r="F70" s="3">
        <v>45301</v>
      </c>
      <c r="G70">
        <v>202410</v>
      </c>
      <c r="H70" t="s">
        <v>125</v>
      </c>
      <c r="I70" t="s">
        <v>126</v>
      </c>
      <c r="J70" t="s">
        <v>81</v>
      </c>
      <c r="K70" t="s">
        <v>78</v>
      </c>
      <c r="L70" t="s">
        <v>96</v>
      </c>
      <c r="M70" t="s">
        <v>97</v>
      </c>
      <c r="N70" t="s">
        <v>81</v>
      </c>
      <c r="O70" t="s">
        <v>82</v>
      </c>
      <c r="P70" t="str">
        <f t="shared" si="4"/>
        <v xml:space="preserve">LOCKS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64.83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2.5</v>
      </c>
      <c r="BJ70">
        <v>5.9</v>
      </c>
      <c r="BK70">
        <v>6</v>
      </c>
      <c r="BL70">
        <v>196.28</v>
      </c>
      <c r="BM70">
        <v>29.44</v>
      </c>
      <c r="BN70">
        <v>225.72</v>
      </c>
      <c r="BO70">
        <v>225.72</v>
      </c>
      <c r="BQ70" t="s">
        <v>129</v>
      </c>
      <c r="BR70" t="s">
        <v>129</v>
      </c>
      <c r="BS70" s="3">
        <v>45302</v>
      </c>
      <c r="BT70" s="4">
        <v>0.43263888888888885</v>
      </c>
      <c r="BU70" t="s">
        <v>100</v>
      </c>
      <c r="BV70" t="s">
        <v>86</v>
      </c>
      <c r="BY70">
        <v>29580</v>
      </c>
      <c r="BZ70" t="s">
        <v>93</v>
      </c>
      <c r="CC70" t="s">
        <v>97</v>
      </c>
      <c r="CD70" s="5" t="s">
        <v>104</v>
      </c>
      <c r="CE70" t="s">
        <v>88</v>
      </c>
      <c r="CF70" s="3">
        <v>45302</v>
      </c>
      <c r="CI70">
        <v>1</v>
      </c>
      <c r="CJ70">
        <v>1</v>
      </c>
      <c r="CK70">
        <v>43</v>
      </c>
      <c r="CL70" t="s">
        <v>89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"009943958811"</f>
        <v>009943958811</v>
      </c>
      <c r="F71" s="3">
        <v>45301</v>
      </c>
      <c r="G71">
        <v>202410</v>
      </c>
      <c r="H71" t="s">
        <v>125</v>
      </c>
      <c r="I71" t="s">
        <v>126</v>
      </c>
      <c r="J71" t="s">
        <v>81</v>
      </c>
      <c r="K71" t="s">
        <v>78</v>
      </c>
      <c r="L71" t="s">
        <v>149</v>
      </c>
      <c r="M71" t="s">
        <v>150</v>
      </c>
      <c r="N71" t="s">
        <v>81</v>
      </c>
      <c r="O71" t="s">
        <v>82</v>
      </c>
      <c r="P71" t="str">
        <f t="shared" si="4"/>
        <v xml:space="preserve">LOCKS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102.82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14.6</v>
      </c>
      <c r="BJ71">
        <v>44.7</v>
      </c>
      <c r="BK71">
        <v>45</v>
      </c>
      <c r="BL71">
        <v>308.04000000000002</v>
      </c>
      <c r="BM71">
        <v>46.21</v>
      </c>
      <c r="BN71">
        <v>354.25</v>
      </c>
      <c r="BO71">
        <v>354.25</v>
      </c>
      <c r="BQ71" t="s">
        <v>209</v>
      </c>
      <c r="BR71" t="s">
        <v>140</v>
      </c>
      <c r="BS71" s="3">
        <v>45302</v>
      </c>
      <c r="BT71" s="4">
        <v>0.4375</v>
      </c>
      <c r="BU71" t="s">
        <v>152</v>
      </c>
      <c r="BV71" t="s">
        <v>86</v>
      </c>
      <c r="BY71">
        <v>223317.6</v>
      </c>
      <c r="BZ71" t="s">
        <v>93</v>
      </c>
      <c r="CA71" t="s">
        <v>153</v>
      </c>
      <c r="CC71" t="s">
        <v>150</v>
      </c>
      <c r="CD71">
        <v>4091</v>
      </c>
      <c r="CE71" t="s">
        <v>88</v>
      </c>
      <c r="CF71" s="3">
        <v>45306</v>
      </c>
      <c r="CI71">
        <v>1</v>
      </c>
      <c r="CJ71">
        <v>1</v>
      </c>
      <c r="CK71">
        <v>41</v>
      </c>
      <c r="CL71" t="s">
        <v>89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"009942991626"</f>
        <v>009942991626</v>
      </c>
      <c r="F72" s="3">
        <v>45301</v>
      </c>
      <c r="G72">
        <v>202410</v>
      </c>
      <c r="H72" t="s">
        <v>125</v>
      </c>
      <c r="I72" t="s">
        <v>126</v>
      </c>
      <c r="J72" t="s">
        <v>81</v>
      </c>
      <c r="K72" t="s">
        <v>78</v>
      </c>
      <c r="L72" t="s">
        <v>134</v>
      </c>
      <c r="M72" t="s">
        <v>135</v>
      </c>
      <c r="N72" t="s">
        <v>81</v>
      </c>
      <c r="O72" t="s">
        <v>82</v>
      </c>
      <c r="P72" t="str">
        <f t="shared" si="4"/>
        <v xml:space="preserve">LOCKS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5.57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111.19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14.8</v>
      </c>
      <c r="BJ72">
        <v>28.2</v>
      </c>
      <c r="BK72">
        <v>29</v>
      </c>
      <c r="BL72">
        <v>332.66</v>
      </c>
      <c r="BM72">
        <v>49.9</v>
      </c>
      <c r="BN72">
        <v>382.56</v>
      </c>
      <c r="BO72">
        <v>382.56</v>
      </c>
      <c r="BQ72" t="s">
        <v>129</v>
      </c>
      <c r="BR72" t="s">
        <v>140</v>
      </c>
      <c r="BS72" s="3">
        <v>45302</v>
      </c>
      <c r="BT72" s="4">
        <v>0.57152777777777775</v>
      </c>
      <c r="BU72" t="s">
        <v>297</v>
      </c>
      <c r="BV72" t="s">
        <v>86</v>
      </c>
      <c r="BY72">
        <v>141096.6</v>
      </c>
      <c r="BZ72" t="s">
        <v>93</v>
      </c>
      <c r="CC72" t="s">
        <v>135</v>
      </c>
      <c r="CD72">
        <v>1034</v>
      </c>
      <c r="CE72" t="s">
        <v>88</v>
      </c>
      <c r="CF72" s="3">
        <v>45302</v>
      </c>
      <c r="CI72">
        <v>1</v>
      </c>
      <c r="CJ72">
        <v>1</v>
      </c>
      <c r="CK72">
        <v>43</v>
      </c>
      <c r="CL72" t="s">
        <v>89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"009943958871"</f>
        <v>009943958871</v>
      </c>
      <c r="F73" s="3">
        <v>45301</v>
      </c>
      <c r="G73">
        <v>202410</v>
      </c>
      <c r="H73" t="s">
        <v>125</v>
      </c>
      <c r="I73" t="s">
        <v>126</v>
      </c>
      <c r="J73" t="s">
        <v>81</v>
      </c>
      <c r="K73" t="s">
        <v>78</v>
      </c>
      <c r="L73" t="s">
        <v>125</v>
      </c>
      <c r="M73" t="s">
        <v>126</v>
      </c>
      <c r="N73" t="s">
        <v>81</v>
      </c>
      <c r="O73" t="s">
        <v>82</v>
      </c>
      <c r="P73" t="str">
        <f t="shared" si="4"/>
        <v xml:space="preserve">LOCKS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5.57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35.47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4.4000000000000004</v>
      </c>
      <c r="BJ73">
        <v>6</v>
      </c>
      <c r="BK73">
        <v>6</v>
      </c>
      <c r="BL73">
        <v>109.91</v>
      </c>
      <c r="BM73">
        <v>16.489999999999998</v>
      </c>
      <c r="BN73">
        <v>126.4</v>
      </c>
      <c r="BO73">
        <v>126.4</v>
      </c>
      <c r="BP73" t="s">
        <v>306</v>
      </c>
      <c r="BQ73" t="s">
        <v>129</v>
      </c>
      <c r="BR73" t="s">
        <v>129</v>
      </c>
      <c r="BS73" s="3">
        <v>45302</v>
      </c>
      <c r="BT73" s="4">
        <v>0.3840277777777778</v>
      </c>
      <c r="BU73" t="s">
        <v>307</v>
      </c>
      <c r="BV73" t="s">
        <v>86</v>
      </c>
      <c r="BY73">
        <v>30234.77</v>
      </c>
      <c r="BZ73" t="s">
        <v>93</v>
      </c>
      <c r="CA73" t="s">
        <v>228</v>
      </c>
      <c r="CC73" t="s">
        <v>126</v>
      </c>
      <c r="CD73">
        <v>2146</v>
      </c>
      <c r="CE73" t="s">
        <v>88</v>
      </c>
      <c r="CF73" s="3">
        <v>45302</v>
      </c>
      <c r="CI73">
        <v>1</v>
      </c>
      <c r="CJ73">
        <v>1</v>
      </c>
      <c r="CK73">
        <v>42</v>
      </c>
      <c r="CL73" t="s">
        <v>89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"009943551555"</f>
        <v>009943551555</v>
      </c>
      <c r="F74" s="3">
        <v>45301</v>
      </c>
      <c r="G74">
        <v>202410</v>
      </c>
      <c r="H74" t="s">
        <v>115</v>
      </c>
      <c r="I74" t="s">
        <v>116</v>
      </c>
      <c r="J74" t="s">
        <v>81</v>
      </c>
      <c r="K74" t="s">
        <v>78</v>
      </c>
      <c r="L74" t="s">
        <v>292</v>
      </c>
      <c r="M74" t="s">
        <v>293</v>
      </c>
      <c r="N74" t="s">
        <v>279</v>
      </c>
      <c r="O74" t="s">
        <v>82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5.57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65.319999999999993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2</v>
      </c>
      <c r="BI74">
        <v>25</v>
      </c>
      <c r="BJ74">
        <v>25.3</v>
      </c>
      <c r="BK74">
        <v>26</v>
      </c>
      <c r="BL74">
        <v>197.73</v>
      </c>
      <c r="BM74">
        <v>29.66</v>
      </c>
      <c r="BN74">
        <v>227.39</v>
      </c>
      <c r="BO74">
        <v>227.39</v>
      </c>
      <c r="BQ74" t="s">
        <v>308</v>
      </c>
      <c r="BR74" t="s">
        <v>309</v>
      </c>
      <c r="BS74" s="3">
        <v>45302</v>
      </c>
      <c r="BT74" s="4">
        <v>0.70347222222222217</v>
      </c>
      <c r="BU74" t="s">
        <v>300</v>
      </c>
      <c r="BV74" t="s">
        <v>86</v>
      </c>
      <c r="BY74">
        <v>126652</v>
      </c>
      <c r="BZ74" t="s">
        <v>181</v>
      </c>
      <c r="CA74" t="s">
        <v>301</v>
      </c>
      <c r="CC74" t="s">
        <v>293</v>
      </c>
      <c r="CD74">
        <v>1150</v>
      </c>
      <c r="CE74" t="s">
        <v>88</v>
      </c>
      <c r="CF74" s="3">
        <v>45303</v>
      </c>
      <c r="CI74">
        <v>5</v>
      </c>
      <c r="CJ74">
        <v>1</v>
      </c>
      <c r="CK74">
        <v>44</v>
      </c>
      <c r="CL74" t="s">
        <v>89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"009942086231"</f>
        <v>009942086231</v>
      </c>
      <c r="F75" s="3">
        <v>45302</v>
      </c>
      <c r="G75">
        <v>202410</v>
      </c>
      <c r="H75" t="s">
        <v>167</v>
      </c>
      <c r="I75" t="s">
        <v>168</v>
      </c>
      <c r="J75" t="s">
        <v>310</v>
      </c>
      <c r="K75" t="s">
        <v>78</v>
      </c>
      <c r="L75" t="s">
        <v>79</v>
      </c>
      <c r="M75" t="s">
        <v>80</v>
      </c>
      <c r="N75" t="s">
        <v>311</v>
      </c>
      <c r="O75" t="s">
        <v>82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5.57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178.63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2</v>
      </c>
      <c r="BI75">
        <v>84</v>
      </c>
      <c r="BJ75">
        <v>84.5</v>
      </c>
      <c r="BK75">
        <v>85</v>
      </c>
      <c r="BL75">
        <v>531.04999999999995</v>
      </c>
      <c r="BM75">
        <v>79.66</v>
      </c>
      <c r="BN75">
        <v>610.71</v>
      </c>
      <c r="BO75">
        <v>610.71</v>
      </c>
      <c r="BQ75" t="s">
        <v>176</v>
      </c>
      <c r="BR75" t="s">
        <v>224</v>
      </c>
      <c r="BS75" s="3">
        <v>45306</v>
      </c>
      <c r="BT75" s="4">
        <v>0.52638888888888891</v>
      </c>
      <c r="BU75" t="s">
        <v>85</v>
      </c>
      <c r="BV75" t="s">
        <v>86</v>
      </c>
      <c r="BY75">
        <v>211200</v>
      </c>
      <c r="BZ75" t="s">
        <v>93</v>
      </c>
      <c r="CA75" t="s">
        <v>87</v>
      </c>
      <c r="CC75" t="s">
        <v>80</v>
      </c>
      <c r="CD75">
        <v>2090</v>
      </c>
      <c r="CE75" t="s">
        <v>88</v>
      </c>
      <c r="CF75" s="3">
        <v>45306</v>
      </c>
      <c r="CI75">
        <v>3</v>
      </c>
      <c r="CJ75">
        <v>2</v>
      </c>
      <c r="CK75">
        <v>41</v>
      </c>
      <c r="CL75" t="s">
        <v>89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"009943716402"</f>
        <v>009943716402</v>
      </c>
      <c r="F76" s="3">
        <v>45302</v>
      </c>
      <c r="G76">
        <v>202410</v>
      </c>
      <c r="H76" t="s">
        <v>167</v>
      </c>
      <c r="I76" t="s">
        <v>168</v>
      </c>
      <c r="J76" t="s">
        <v>310</v>
      </c>
      <c r="K76" t="s">
        <v>78</v>
      </c>
      <c r="L76" t="s">
        <v>274</v>
      </c>
      <c r="M76" t="s">
        <v>275</v>
      </c>
      <c r="N76" t="s">
        <v>312</v>
      </c>
      <c r="O76" t="s">
        <v>82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5.57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99.03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42</v>
      </c>
      <c r="BJ76">
        <v>42.2</v>
      </c>
      <c r="BK76">
        <v>43</v>
      </c>
      <c r="BL76">
        <v>296.89</v>
      </c>
      <c r="BM76">
        <v>44.53</v>
      </c>
      <c r="BN76">
        <v>341.42</v>
      </c>
      <c r="BO76">
        <v>341.42</v>
      </c>
      <c r="BQ76" t="s">
        <v>313</v>
      </c>
      <c r="BR76" t="s">
        <v>314</v>
      </c>
      <c r="BS76" s="3">
        <v>45306</v>
      </c>
      <c r="BT76" s="4">
        <v>0.3840277777777778</v>
      </c>
      <c r="BU76" t="s">
        <v>171</v>
      </c>
      <c r="BV76" t="s">
        <v>86</v>
      </c>
      <c r="BY76">
        <v>211200</v>
      </c>
      <c r="BZ76" t="s">
        <v>93</v>
      </c>
      <c r="CC76" t="s">
        <v>275</v>
      </c>
      <c r="CD76">
        <v>5200</v>
      </c>
      <c r="CE76" t="s">
        <v>88</v>
      </c>
      <c r="CF76" s="3">
        <v>45306</v>
      </c>
      <c r="CI76">
        <v>2</v>
      </c>
      <c r="CJ76">
        <v>2</v>
      </c>
      <c r="CK76">
        <v>41</v>
      </c>
      <c r="CL76" t="s">
        <v>89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"009943019306"</f>
        <v>009943019306</v>
      </c>
      <c r="F77" s="3">
        <v>45302</v>
      </c>
      <c r="G77">
        <v>202410</v>
      </c>
      <c r="H77" t="s">
        <v>106</v>
      </c>
      <c r="I77" t="s">
        <v>107</v>
      </c>
      <c r="J77" t="s">
        <v>81</v>
      </c>
      <c r="K77" t="s">
        <v>78</v>
      </c>
      <c r="L77" t="s">
        <v>79</v>
      </c>
      <c r="M77" t="s">
        <v>80</v>
      </c>
      <c r="N77" t="s">
        <v>81</v>
      </c>
      <c r="O77" t="s">
        <v>82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5.57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527.34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6</v>
      </c>
      <c r="BI77">
        <v>152.80000000000001</v>
      </c>
      <c r="BJ77">
        <v>268.3</v>
      </c>
      <c r="BK77">
        <v>269</v>
      </c>
      <c r="BL77">
        <v>1556.88</v>
      </c>
      <c r="BM77">
        <v>233.53</v>
      </c>
      <c r="BN77">
        <v>1790.41</v>
      </c>
      <c r="BO77">
        <v>1790.41</v>
      </c>
      <c r="BQ77" t="s">
        <v>176</v>
      </c>
      <c r="BR77" t="s">
        <v>177</v>
      </c>
      <c r="BS77" s="3">
        <v>45306</v>
      </c>
      <c r="BT77" s="4">
        <v>0.52500000000000002</v>
      </c>
      <c r="BU77" t="s">
        <v>85</v>
      </c>
      <c r="BV77" t="s">
        <v>86</v>
      </c>
      <c r="BY77">
        <v>1341574.07</v>
      </c>
      <c r="BZ77" t="s">
        <v>93</v>
      </c>
      <c r="CA77" t="s">
        <v>87</v>
      </c>
      <c r="CC77" t="s">
        <v>80</v>
      </c>
      <c r="CD77">
        <v>2196</v>
      </c>
      <c r="CE77" t="s">
        <v>88</v>
      </c>
      <c r="CF77" s="3">
        <v>45306</v>
      </c>
      <c r="CI77">
        <v>3</v>
      </c>
      <c r="CJ77">
        <v>2</v>
      </c>
      <c r="CK77">
        <v>41</v>
      </c>
      <c r="CL77" t="s">
        <v>89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"009943958812"</f>
        <v>009943958812</v>
      </c>
      <c r="F78" s="3">
        <v>45302</v>
      </c>
      <c r="G78">
        <v>202410</v>
      </c>
      <c r="H78" t="s">
        <v>125</v>
      </c>
      <c r="I78" t="s">
        <v>126</v>
      </c>
      <c r="J78" t="s">
        <v>81</v>
      </c>
      <c r="K78" t="s">
        <v>78</v>
      </c>
      <c r="L78" t="s">
        <v>149</v>
      </c>
      <c r="M78" t="s">
        <v>150</v>
      </c>
      <c r="N78" t="s">
        <v>315</v>
      </c>
      <c r="O78" t="s">
        <v>82</v>
      </c>
      <c r="P78" t="str">
        <f>"LOCKS                         "</f>
        <v xml:space="preserve">LOCKS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5.57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45.96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4.5999999999999996</v>
      </c>
      <c r="BJ78">
        <v>7.3</v>
      </c>
      <c r="BK78">
        <v>8</v>
      </c>
      <c r="BL78">
        <v>140.78</v>
      </c>
      <c r="BM78">
        <v>21.12</v>
      </c>
      <c r="BN78">
        <v>161.9</v>
      </c>
      <c r="BO78">
        <v>161.9</v>
      </c>
      <c r="BQ78" t="s">
        <v>129</v>
      </c>
      <c r="BR78" t="s">
        <v>140</v>
      </c>
      <c r="BS78" s="3">
        <v>45303</v>
      </c>
      <c r="BT78" s="4">
        <v>0.33819444444444446</v>
      </c>
      <c r="BU78" t="s">
        <v>152</v>
      </c>
      <c r="BV78" t="s">
        <v>86</v>
      </c>
      <c r="BY78">
        <v>36426.239999999998</v>
      </c>
      <c r="BZ78" t="s">
        <v>93</v>
      </c>
      <c r="CA78" t="s">
        <v>153</v>
      </c>
      <c r="CC78" t="s">
        <v>150</v>
      </c>
      <c r="CD78">
        <v>4000</v>
      </c>
      <c r="CE78" t="s">
        <v>88</v>
      </c>
      <c r="CF78" s="3">
        <v>45307</v>
      </c>
      <c r="CI78">
        <v>1</v>
      </c>
      <c r="CJ78">
        <v>1</v>
      </c>
      <c r="CK78">
        <v>41</v>
      </c>
      <c r="CL78" t="s">
        <v>89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"009941310051"</f>
        <v>009941310051</v>
      </c>
      <c r="F79" s="3">
        <v>45302</v>
      </c>
      <c r="G79">
        <v>202410</v>
      </c>
      <c r="H79" t="s">
        <v>125</v>
      </c>
      <c r="I79" t="s">
        <v>126</v>
      </c>
      <c r="J79" t="s">
        <v>81</v>
      </c>
      <c r="K79" t="s">
        <v>78</v>
      </c>
      <c r="L79" t="s">
        <v>96</v>
      </c>
      <c r="M79" t="s">
        <v>97</v>
      </c>
      <c r="N79" t="s">
        <v>81</v>
      </c>
      <c r="O79" t="s">
        <v>109</v>
      </c>
      <c r="P79" t="str">
        <f>"LOCKS                         "</f>
        <v xml:space="preserve">LOCKS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46.05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</v>
      </c>
      <c r="BJ79">
        <v>0.2</v>
      </c>
      <c r="BK79">
        <v>2</v>
      </c>
      <c r="BL79">
        <v>135.47</v>
      </c>
      <c r="BM79">
        <v>20.32</v>
      </c>
      <c r="BN79">
        <v>155.79</v>
      </c>
      <c r="BO79">
        <v>155.79</v>
      </c>
      <c r="BQ79" t="s">
        <v>129</v>
      </c>
      <c r="BR79" t="s">
        <v>129</v>
      </c>
      <c r="BS79" s="3">
        <v>45307</v>
      </c>
      <c r="BT79" s="4">
        <v>0.38611111111111113</v>
      </c>
      <c r="BU79" t="s">
        <v>188</v>
      </c>
      <c r="BV79" t="s">
        <v>86</v>
      </c>
      <c r="BY79">
        <v>1200</v>
      </c>
      <c r="BZ79" t="s">
        <v>113</v>
      </c>
      <c r="CA79" t="s">
        <v>189</v>
      </c>
      <c r="CC79" t="s">
        <v>97</v>
      </c>
      <c r="CD79" s="5" t="s">
        <v>316</v>
      </c>
      <c r="CE79" t="s">
        <v>88</v>
      </c>
      <c r="CF79" s="3">
        <v>45307</v>
      </c>
      <c r="CI79">
        <v>1</v>
      </c>
      <c r="CJ79">
        <v>0</v>
      </c>
      <c r="CK79">
        <v>23</v>
      </c>
      <c r="CL79" t="s">
        <v>89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"009943770495"</f>
        <v>009943770495</v>
      </c>
      <c r="F80" s="3">
        <v>45303</v>
      </c>
      <c r="G80">
        <v>202410</v>
      </c>
      <c r="H80" t="s">
        <v>149</v>
      </c>
      <c r="I80" t="s">
        <v>150</v>
      </c>
      <c r="J80" t="s">
        <v>317</v>
      </c>
      <c r="K80" t="s">
        <v>78</v>
      </c>
      <c r="L80" t="s">
        <v>79</v>
      </c>
      <c r="M80" t="s">
        <v>80</v>
      </c>
      <c r="N80" t="s">
        <v>81</v>
      </c>
      <c r="O80" t="s">
        <v>82</v>
      </c>
      <c r="P80" t="str">
        <f>"072 398 7921                  "</f>
        <v xml:space="preserve">072 398 7921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5.57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45.96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1.4</v>
      </c>
      <c r="BK80">
        <v>2</v>
      </c>
      <c r="BL80">
        <v>140.78</v>
      </c>
      <c r="BM80">
        <v>21.12</v>
      </c>
      <c r="BN80">
        <v>161.9</v>
      </c>
      <c r="BO80">
        <v>161.9</v>
      </c>
      <c r="BQ80" t="s">
        <v>318</v>
      </c>
      <c r="BR80" t="s">
        <v>319</v>
      </c>
      <c r="BS80" s="3">
        <v>45306</v>
      </c>
      <c r="BT80" s="4">
        <v>0.52361111111111114</v>
      </c>
      <c r="BU80" t="s">
        <v>85</v>
      </c>
      <c r="BV80" t="s">
        <v>86</v>
      </c>
      <c r="BY80">
        <v>7200</v>
      </c>
      <c r="BZ80" t="s">
        <v>93</v>
      </c>
      <c r="CA80" t="s">
        <v>87</v>
      </c>
      <c r="CC80" t="s">
        <v>80</v>
      </c>
      <c r="CD80">
        <v>2196</v>
      </c>
      <c r="CE80" t="s">
        <v>88</v>
      </c>
      <c r="CF80" s="3">
        <v>45306</v>
      </c>
      <c r="CI80">
        <v>1</v>
      </c>
      <c r="CJ80">
        <v>1</v>
      </c>
      <c r="CK80">
        <v>41</v>
      </c>
      <c r="CL80" t="s">
        <v>89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"009943770496"</f>
        <v>009943770496</v>
      </c>
      <c r="F81" s="3">
        <v>45303</v>
      </c>
      <c r="G81">
        <v>202410</v>
      </c>
      <c r="H81" t="s">
        <v>149</v>
      </c>
      <c r="I81" t="s">
        <v>150</v>
      </c>
      <c r="J81" t="s">
        <v>317</v>
      </c>
      <c r="K81" t="s">
        <v>78</v>
      </c>
      <c r="L81" t="s">
        <v>206</v>
      </c>
      <c r="M81" t="s">
        <v>207</v>
      </c>
      <c r="N81" t="s">
        <v>320</v>
      </c>
      <c r="O81" t="s">
        <v>109</v>
      </c>
      <c r="P81" t="str">
        <f>"RAHUL                         "</f>
        <v xml:space="preserve">RAHUL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1117.03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27</v>
      </c>
      <c r="BJ81">
        <v>53.3</v>
      </c>
      <c r="BK81">
        <v>53.5</v>
      </c>
      <c r="BL81">
        <v>3286.02</v>
      </c>
      <c r="BM81">
        <v>492.9</v>
      </c>
      <c r="BN81">
        <v>3778.92</v>
      </c>
      <c r="BO81">
        <v>3778.92</v>
      </c>
      <c r="BQ81" t="s">
        <v>208</v>
      </c>
      <c r="BR81" t="s">
        <v>321</v>
      </c>
      <c r="BS81" t="s">
        <v>246</v>
      </c>
      <c r="BY81">
        <v>266400</v>
      </c>
      <c r="BZ81" t="s">
        <v>113</v>
      </c>
      <c r="CC81" t="s">
        <v>207</v>
      </c>
      <c r="CD81">
        <v>2940</v>
      </c>
      <c r="CE81" t="s">
        <v>88</v>
      </c>
      <c r="CF81" s="3">
        <v>45308</v>
      </c>
      <c r="CI81">
        <v>1</v>
      </c>
      <c r="CJ81" t="s">
        <v>246</v>
      </c>
      <c r="CK81">
        <v>23</v>
      </c>
      <c r="CL81" t="s">
        <v>89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"009943716403"</f>
        <v>009943716403</v>
      </c>
      <c r="F82" s="3">
        <v>45303</v>
      </c>
      <c r="G82">
        <v>202410</v>
      </c>
      <c r="H82" t="s">
        <v>167</v>
      </c>
      <c r="I82" t="s">
        <v>168</v>
      </c>
      <c r="J82" t="s">
        <v>310</v>
      </c>
      <c r="K82" t="s">
        <v>78</v>
      </c>
      <c r="L82" t="s">
        <v>322</v>
      </c>
      <c r="M82" t="s">
        <v>323</v>
      </c>
      <c r="N82" t="s">
        <v>81</v>
      </c>
      <c r="O82" t="s">
        <v>82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5.57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63.02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14</v>
      </c>
      <c r="BJ82">
        <v>23.9</v>
      </c>
      <c r="BK82">
        <v>24</v>
      </c>
      <c r="BL82">
        <v>190.96</v>
      </c>
      <c r="BM82">
        <v>28.64</v>
      </c>
      <c r="BN82">
        <v>219.6</v>
      </c>
      <c r="BO82">
        <v>219.6</v>
      </c>
      <c r="BP82" t="s">
        <v>324</v>
      </c>
      <c r="BQ82" t="s">
        <v>325</v>
      </c>
      <c r="BR82" t="s">
        <v>314</v>
      </c>
      <c r="BS82" s="3">
        <v>45314</v>
      </c>
      <c r="BT82" s="4">
        <v>0.4375</v>
      </c>
      <c r="BU82" t="s">
        <v>268</v>
      </c>
      <c r="BV82" t="s">
        <v>89</v>
      </c>
      <c r="BW82" t="s">
        <v>132</v>
      </c>
      <c r="BX82" t="s">
        <v>326</v>
      </c>
      <c r="BY82">
        <v>119350</v>
      </c>
      <c r="BZ82" t="s">
        <v>93</v>
      </c>
      <c r="CC82" t="s">
        <v>323</v>
      </c>
      <c r="CD82">
        <v>8300</v>
      </c>
      <c r="CE82" t="s">
        <v>88</v>
      </c>
      <c r="CF82" s="3">
        <v>45314</v>
      </c>
      <c r="CI82">
        <v>4</v>
      </c>
      <c r="CJ82">
        <v>7</v>
      </c>
      <c r="CK82">
        <v>41</v>
      </c>
      <c r="CL82" t="s">
        <v>89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"009934537356"</f>
        <v>009934537356</v>
      </c>
      <c r="F83" s="3">
        <v>45303</v>
      </c>
      <c r="G83">
        <v>202410</v>
      </c>
      <c r="H83" t="s">
        <v>125</v>
      </c>
      <c r="I83" t="s">
        <v>126</v>
      </c>
      <c r="J83" t="s">
        <v>81</v>
      </c>
      <c r="K83" t="s">
        <v>78</v>
      </c>
      <c r="L83" t="s">
        <v>274</v>
      </c>
      <c r="M83" t="s">
        <v>275</v>
      </c>
      <c r="N83" t="s">
        <v>81</v>
      </c>
      <c r="O83" t="s">
        <v>82</v>
      </c>
      <c r="P83" t="str">
        <f t="shared" ref="P83:P91" si="5">"LOCKS                         "</f>
        <v xml:space="preserve">LOCKS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5.57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45.96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5.7</v>
      </c>
      <c r="BJ83">
        <v>14</v>
      </c>
      <c r="BK83">
        <v>14</v>
      </c>
      <c r="BL83">
        <v>140.78</v>
      </c>
      <c r="BM83">
        <v>21.12</v>
      </c>
      <c r="BN83">
        <v>161.9</v>
      </c>
      <c r="BO83">
        <v>161.9</v>
      </c>
      <c r="BQ83" t="s">
        <v>129</v>
      </c>
      <c r="BR83" t="s">
        <v>327</v>
      </c>
      <c r="BS83" s="3">
        <v>45309</v>
      </c>
      <c r="BT83" s="4">
        <v>0.49027777777777781</v>
      </c>
      <c r="BU83" t="s">
        <v>277</v>
      </c>
      <c r="BV83" t="s">
        <v>89</v>
      </c>
      <c r="BW83" t="s">
        <v>132</v>
      </c>
      <c r="BX83" t="s">
        <v>328</v>
      </c>
      <c r="BY83">
        <v>69822.48</v>
      </c>
      <c r="BZ83" t="s">
        <v>93</v>
      </c>
      <c r="CC83" t="s">
        <v>275</v>
      </c>
      <c r="CD83">
        <v>5206</v>
      </c>
      <c r="CE83" t="s">
        <v>88</v>
      </c>
      <c r="CF83" s="3">
        <v>45309</v>
      </c>
      <c r="CI83">
        <v>3</v>
      </c>
      <c r="CJ83">
        <v>4</v>
      </c>
      <c r="CK83">
        <v>41</v>
      </c>
      <c r="CL83" t="s">
        <v>89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"009943961619"</f>
        <v>009943961619</v>
      </c>
      <c r="F84" s="3">
        <v>45303</v>
      </c>
      <c r="G84">
        <v>202410</v>
      </c>
      <c r="H84" t="s">
        <v>125</v>
      </c>
      <c r="I84" t="s">
        <v>126</v>
      </c>
      <c r="J84" t="s">
        <v>81</v>
      </c>
      <c r="K84" t="s">
        <v>78</v>
      </c>
      <c r="L84" t="s">
        <v>115</v>
      </c>
      <c r="M84" t="s">
        <v>116</v>
      </c>
      <c r="N84" t="s">
        <v>81</v>
      </c>
      <c r="O84" t="s">
        <v>82</v>
      </c>
      <c r="P84" t="str">
        <f t="shared" si="5"/>
        <v xml:space="preserve">LOCKS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5.57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66.81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2</v>
      </c>
      <c r="BI84">
        <v>12.1</v>
      </c>
      <c r="BJ84">
        <v>25.3</v>
      </c>
      <c r="BK84">
        <v>26</v>
      </c>
      <c r="BL84">
        <v>202.11</v>
      </c>
      <c r="BM84">
        <v>30.32</v>
      </c>
      <c r="BN84">
        <v>232.43</v>
      </c>
      <c r="BO84">
        <v>232.43</v>
      </c>
      <c r="BQ84" t="s">
        <v>129</v>
      </c>
      <c r="BR84" t="s">
        <v>140</v>
      </c>
      <c r="BS84" s="3">
        <v>45306</v>
      </c>
      <c r="BT84" s="4">
        <v>0.65347222222222223</v>
      </c>
      <c r="BU84" t="s">
        <v>309</v>
      </c>
      <c r="BV84" t="s">
        <v>86</v>
      </c>
      <c r="BY84">
        <v>126424.32000000001</v>
      </c>
      <c r="BZ84" t="s">
        <v>93</v>
      </c>
      <c r="CC84" t="s">
        <v>116</v>
      </c>
      <c r="CD84" s="5" t="s">
        <v>148</v>
      </c>
      <c r="CE84" t="s">
        <v>88</v>
      </c>
      <c r="CF84" s="3">
        <v>45307</v>
      </c>
      <c r="CI84">
        <v>1</v>
      </c>
      <c r="CJ84">
        <v>1</v>
      </c>
      <c r="CK84">
        <v>41</v>
      </c>
      <c r="CL84" t="s">
        <v>89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"009941310052"</f>
        <v>009941310052</v>
      </c>
      <c r="F85" s="3">
        <v>45303</v>
      </c>
      <c r="G85">
        <v>202410</v>
      </c>
      <c r="H85" t="s">
        <v>125</v>
      </c>
      <c r="I85" t="s">
        <v>126</v>
      </c>
      <c r="J85" t="s">
        <v>81</v>
      </c>
      <c r="K85" t="s">
        <v>78</v>
      </c>
      <c r="L85" t="s">
        <v>96</v>
      </c>
      <c r="M85" t="s">
        <v>97</v>
      </c>
      <c r="N85" t="s">
        <v>81</v>
      </c>
      <c r="O85" t="s">
        <v>82</v>
      </c>
      <c r="P85" t="str">
        <f t="shared" si="5"/>
        <v xml:space="preserve">LOCKS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5.57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68.14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9.8000000000000007</v>
      </c>
      <c r="BJ85">
        <v>15.8</v>
      </c>
      <c r="BK85">
        <v>16</v>
      </c>
      <c r="BL85">
        <v>206.02</v>
      </c>
      <c r="BM85">
        <v>30.9</v>
      </c>
      <c r="BN85">
        <v>236.92</v>
      </c>
      <c r="BO85">
        <v>236.92</v>
      </c>
      <c r="BQ85" t="s">
        <v>98</v>
      </c>
      <c r="BR85" t="s">
        <v>140</v>
      </c>
      <c r="BS85" s="3">
        <v>45306</v>
      </c>
      <c r="BT85" s="4">
        <v>0.40347222222222223</v>
      </c>
      <c r="BU85" t="s">
        <v>188</v>
      </c>
      <c r="BV85" t="s">
        <v>86</v>
      </c>
      <c r="BY85">
        <v>78795.199999999997</v>
      </c>
      <c r="BZ85" t="s">
        <v>93</v>
      </c>
      <c r="CA85" t="s">
        <v>189</v>
      </c>
      <c r="CC85" t="s">
        <v>97</v>
      </c>
      <c r="CD85" s="5" t="s">
        <v>104</v>
      </c>
      <c r="CE85" t="s">
        <v>88</v>
      </c>
      <c r="CF85" s="3">
        <v>45306</v>
      </c>
      <c r="CI85">
        <v>1</v>
      </c>
      <c r="CJ85">
        <v>1</v>
      </c>
      <c r="CK85">
        <v>43</v>
      </c>
      <c r="CL85" t="s">
        <v>89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"009941851543"</f>
        <v>009941851543</v>
      </c>
      <c r="F86" s="3">
        <v>45303</v>
      </c>
      <c r="G86">
        <v>202410</v>
      </c>
      <c r="H86" t="s">
        <v>125</v>
      </c>
      <c r="I86" t="s">
        <v>126</v>
      </c>
      <c r="J86" t="s">
        <v>81</v>
      </c>
      <c r="K86" t="s">
        <v>78</v>
      </c>
      <c r="L86" t="s">
        <v>158</v>
      </c>
      <c r="M86" t="s">
        <v>159</v>
      </c>
      <c r="N86" t="s">
        <v>81</v>
      </c>
      <c r="O86" t="s">
        <v>82</v>
      </c>
      <c r="P86" t="str">
        <f t="shared" si="5"/>
        <v xml:space="preserve">LOCKS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5.57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45.96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0.7</v>
      </c>
      <c r="BJ86">
        <v>3.2</v>
      </c>
      <c r="BK86">
        <v>4</v>
      </c>
      <c r="BL86">
        <v>140.78</v>
      </c>
      <c r="BM86">
        <v>21.12</v>
      </c>
      <c r="BN86">
        <v>161.9</v>
      </c>
      <c r="BO86">
        <v>161.9</v>
      </c>
      <c r="BQ86" t="s">
        <v>129</v>
      </c>
      <c r="BR86" t="s">
        <v>140</v>
      </c>
      <c r="BS86" s="3">
        <v>45306</v>
      </c>
      <c r="BT86" s="4">
        <v>0.41666666666666669</v>
      </c>
      <c r="BU86" t="s">
        <v>160</v>
      </c>
      <c r="BV86" t="s">
        <v>86</v>
      </c>
      <c r="BY86">
        <v>16107.78</v>
      </c>
      <c r="BZ86" t="s">
        <v>93</v>
      </c>
      <c r="CA86" t="s">
        <v>163</v>
      </c>
      <c r="CC86" t="s">
        <v>159</v>
      </c>
      <c r="CD86">
        <v>9332</v>
      </c>
      <c r="CE86" t="s">
        <v>88</v>
      </c>
      <c r="CF86" s="3">
        <v>45307</v>
      </c>
      <c r="CI86">
        <v>1</v>
      </c>
      <c r="CJ86">
        <v>1</v>
      </c>
      <c r="CK86">
        <v>41</v>
      </c>
      <c r="CL86" t="s">
        <v>89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"009943516815"</f>
        <v>009943516815</v>
      </c>
      <c r="F87" s="3">
        <v>45303</v>
      </c>
      <c r="G87">
        <v>202410</v>
      </c>
      <c r="H87" t="s">
        <v>125</v>
      </c>
      <c r="I87" t="s">
        <v>126</v>
      </c>
      <c r="J87" t="s">
        <v>81</v>
      </c>
      <c r="K87" t="s">
        <v>78</v>
      </c>
      <c r="L87" t="s">
        <v>167</v>
      </c>
      <c r="M87" t="s">
        <v>168</v>
      </c>
      <c r="N87" t="s">
        <v>81</v>
      </c>
      <c r="O87" t="s">
        <v>82</v>
      </c>
      <c r="P87" t="str">
        <f t="shared" si="5"/>
        <v xml:space="preserve">LOCKS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5.57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45.96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1.9</v>
      </c>
      <c r="BJ87">
        <v>2.7</v>
      </c>
      <c r="BK87">
        <v>3</v>
      </c>
      <c r="BL87">
        <v>140.78</v>
      </c>
      <c r="BM87">
        <v>21.12</v>
      </c>
      <c r="BN87">
        <v>161.9</v>
      </c>
      <c r="BO87">
        <v>161.9</v>
      </c>
      <c r="BQ87" t="s">
        <v>129</v>
      </c>
      <c r="BR87" t="s">
        <v>140</v>
      </c>
      <c r="BS87" s="3">
        <v>45306</v>
      </c>
      <c r="BT87" s="4">
        <v>0.37083333333333335</v>
      </c>
      <c r="BU87" t="s">
        <v>172</v>
      </c>
      <c r="BV87" t="s">
        <v>86</v>
      </c>
      <c r="BY87">
        <v>13747.36</v>
      </c>
      <c r="BZ87" t="s">
        <v>93</v>
      </c>
      <c r="CA87" t="s">
        <v>173</v>
      </c>
      <c r="CC87" t="s">
        <v>168</v>
      </c>
      <c r="CD87">
        <v>6055</v>
      </c>
      <c r="CE87" t="s">
        <v>88</v>
      </c>
      <c r="CF87" s="3">
        <v>45306</v>
      </c>
      <c r="CI87">
        <v>3</v>
      </c>
      <c r="CJ87">
        <v>1</v>
      </c>
      <c r="CK87">
        <v>41</v>
      </c>
      <c r="CL87" t="s">
        <v>89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"009943516814"</f>
        <v>009943516814</v>
      </c>
      <c r="F88" s="3">
        <v>45303</v>
      </c>
      <c r="G88">
        <v>202410</v>
      </c>
      <c r="H88" t="s">
        <v>125</v>
      </c>
      <c r="I88" t="s">
        <v>126</v>
      </c>
      <c r="J88" t="s">
        <v>81</v>
      </c>
      <c r="K88" t="s">
        <v>78</v>
      </c>
      <c r="L88" t="s">
        <v>167</v>
      </c>
      <c r="M88" t="s">
        <v>168</v>
      </c>
      <c r="N88" t="s">
        <v>81</v>
      </c>
      <c r="O88" t="s">
        <v>82</v>
      </c>
      <c r="P88" t="str">
        <f t="shared" si="5"/>
        <v xml:space="preserve">LOCKS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5.57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45.96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8.4</v>
      </c>
      <c r="BJ88">
        <v>14.6</v>
      </c>
      <c r="BK88">
        <v>15</v>
      </c>
      <c r="BL88">
        <v>140.78</v>
      </c>
      <c r="BM88">
        <v>21.12</v>
      </c>
      <c r="BN88">
        <v>161.9</v>
      </c>
      <c r="BO88">
        <v>161.9</v>
      </c>
      <c r="BQ88" t="s">
        <v>129</v>
      </c>
      <c r="BR88" t="s">
        <v>140</v>
      </c>
      <c r="BS88" s="3">
        <v>45306</v>
      </c>
      <c r="BT88" s="4">
        <v>0.37083333333333335</v>
      </c>
      <c r="BU88" t="s">
        <v>172</v>
      </c>
      <c r="BV88" t="s">
        <v>86</v>
      </c>
      <c r="BY88">
        <v>72849.84</v>
      </c>
      <c r="BZ88" t="s">
        <v>93</v>
      </c>
      <c r="CA88" t="s">
        <v>173</v>
      </c>
      <c r="CC88" t="s">
        <v>168</v>
      </c>
      <c r="CD88">
        <v>6000</v>
      </c>
      <c r="CE88" t="s">
        <v>88</v>
      </c>
      <c r="CF88" s="3">
        <v>45306</v>
      </c>
      <c r="CI88">
        <v>3</v>
      </c>
      <c r="CJ88">
        <v>1</v>
      </c>
      <c r="CK88">
        <v>41</v>
      </c>
      <c r="CL88" t="s">
        <v>89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"009943516742"</f>
        <v>009943516742</v>
      </c>
      <c r="F89" s="3">
        <v>45303</v>
      </c>
      <c r="G89">
        <v>202410</v>
      </c>
      <c r="H89" t="s">
        <v>125</v>
      </c>
      <c r="I89" t="s">
        <v>126</v>
      </c>
      <c r="J89" t="s">
        <v>81</v>
      </c>
      <c r="K89" t="s">
        <v>78</v>
      </c>
      <c r="L89" t="s">
        <v>134</v>
      </c>
      <c r="M89" t="s">
        <v>135</v>
      </c>
      <c r="N89" t="s">
        <v>81</v>
      </c>
      <c r="O89" t="s">
        <v>82</v>
      </c>
      <c r="P89" t="str">
        <f t="shared" si="5"/>
        <v xml:space="preserve">LOCKS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5.57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64.83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9.6999999999999993</v>
      </c>
      <c r="BJ89">
        <v>14.4</v>
      </c>
      <c r="BK89">
        <v>15</v>
      </c>
      <c r="BL89">
        <v>196.28</v>
      </c>
      <c r="BM89">
        <v>29.44</v>
      </c>
      <c r="BN89">
        <v>225.72</v>
      </c>
      <c r="BO89">
        <v>225.72</v>
      </c>
      <c r="BQ89" t="s">
        <v>129</v>
      </c>
      <c r="BR89" t="s">
        <v>140</v>
      </c>
      <c r="BS89" s="3">
        <v>45306</v>
      </c>
      <c r="BT89" s="4">
        <v>0.4069444444444445</v>
      </c>
      <c r="BU89" t="s">
        <v>329</v>
      </c>
      <c r="BV89" t="s">
        <v>86</v>
      </c>
      <c r="BY89">
        <v>71887.83</v>
      </c>
      <c r="BZ89" t="s">
        <v>93</v>
      </c>
      <c r="CC89" t="s">
        <v>135</v>
      </c>
      <c r="CD89">
        <v>1034</v>
      </c>
      <c r="CE89" t="s">
        <v>88</v>
      </c>
      <c r="CF89" s="3">
        <v>45306</v>
      </c>
      <c r="CI89">
        <v>1</v>
      </c>
      <c r="CJ89">
        <v>1</v>
      </c>
      <c r="CK89">
        <v>43</v>
      </c>
      <c r="CL89" t="s">
        <v>89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"009943958867"</f>
        <v>009943958867</v>
      </c>
      <c r="F90" s="3">
        <v>45303</v>
      </c>
      <c r="G90">
        <v>202410</v>
      </c>
      <c r="H90" t="s">
        <v>125</v>
      </c>
      <c r="I90" t="s">
        <v>126</v>
      </c>
      <c r="J90" t="s">
        <v>81</v>
      </c>
      <c r="K90" t="s">
        <v>78</v>
      </c>
      <c r="L90" t="s">
        <v>330</v>
      </c>
      <c r="M90" t="s">
        <v>331</v>
      </c>
      <c r="N90" t="s">
        <v>81</v>
      </c>
      <c r="O90" t="s">
        <v>82</v>
      </c>
      <c r="P90" t="str">
        <f t="shared" si="5"/>
        <v xml:space="preserve">LOCKS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5.57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154.24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19.899999999999999</v>
      </c>
      <c r="BJ90">
        <v>41.4</v>
      </c>
      <c r="BK90">
        <v>42</v>
      </c>
      <c r="BL90">
        <v>459.3</v>
      </c>
      <c r="BM90">
        <v>68.900000000000006</v>
      </c>
      <c r="BN90">
        <v>528.20000000000005</v>
      </c>
      <c r="BO90">
        <v>528.20000000000005</v>
      </c>
      <c r="BQ90" t="s">
        <v>332</v>
      </c>
      <c r="BR90" t="s">
        <v>140</v>
      </c>
      <c r="BS90" s="3">
        <v>45306</v>
      </c>
      <c r="BT90" s="4">
        <v>0.57916666666666672</v>
      </c>
      <c r="BU90" t="s">
        <v>333</v>
      </c>
      <c r="BV90" t="s">
        <v>86</v>
      </c>
      <c r="BY90">
        <v>207073.6</v>
      </c>
      <c r="BZ90" t="s">
        <v>93</v>
      </c>
      <c r="CC90" t="s">
        <v>331</v>
      </c>
      <c r="CD90">
        <v>8160</v>
      </c>
      <c r="CE90" t="s">
        <v>88</v>
      </c>
      <c r="CF90" s="3">
        <v>45306</v>
      </c>
      <c r="CI90">
        <v>4</v>
      </c>
      <c r="CJ90">
        <v>1</v>
      </c>
      <c r="CK90">
        <v>43</v>
      </c>
      <c r="CL90" t="s">
        <v>89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"009944087029"</f>
        <v>009944087029</v>
      </c>
      <c r="F91" s="3">
        <v>45303</v>
      </c>
      <c r="G91">
        <v>202410</v>
      </c>
      <c r="H91" t="s">
        <v>125</v>
      </c>
      <c r="I91" t="s">
        <v>126</v>
      </c>
      <c r="J91" t="s">
        <v>81</v>
      </c>
      <c r="K91" t="s">
        <v>78</v>
      </c>
      <c r="L91" t="s">
        <v>106</v>
      </c>
      <c r="M91" t="s">
        <v>107</v>
      </c>
      <c r="N91" t="s">
        <v>81</v>
      </c>
      <c r="O91" t="s">
        <v>82</v>
      </c>
      <c r="P91" t="str">
        <f t="shared" si="5"/>
        <v xml:space="preserve">LOCKS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5.57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159.68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3</v>
      </c>
      <c r="BI91">
        <v>56.1</v>
      </c>
      <c r="BJ91">
        <v>74.7</v>
      </c>
      <c r="BK91">
        <v>75</v>
      </c>
      <c r="BL91">
        <v>475.3</v>
      </c>
      <c r="BM91">
        <v>71.3</v>
      </c>
      <c r="BN91">
        <v>546.6</v>
      </c>
      <c r="BO91">
        <v>546.6</v>
      </c>
      <c r="BQ91" t="s">
        <v>129</v>
      </c>
      <c r="BR91" t="s">
        <v>129</v>
      </c>
      <c r="BS91" s="3">
        <v>45306</v>
      </c>
      <c r="BT91" s="4">
        <v>0.51111111111111118</v>
      </c>
      <c r="BU91" t="s">
        <v>334</v>
      </c>
      <c r="BV91" t="s">
        <v>86</v>
      </c>
      <c r="BY91">
        <v>373366.92</v>
      </c>
      <c r="BZ91" t="s">
        <v>93</v>
      </c>
      <c r="CA91" t="s">
        <v>191</v>
      </c>
      <c r="CC91" t="s">
        <v>107</v>
      </c>
      <c r="CD91">
        <v>7569</v>
      </c>
      <c r="CE91" t="s">
        <v>88</v>
      </c>
      <c r="CF91" s="3">
        <v>45307</v>
      </c>
      <c r="CI91">
        <v>3</v>
      </c>
      <c r="CJ91">
        <v>1</v>
      </c>
      <c r="CK91">
        <v>41</v>
      </c>
      <c r="CL91" t="s">
        <v>89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"009941796016"</f>
        <v>009941796016</v>
      </c>
      <c r="F92" s="3">
        <v>45300</v>
      </c>
      <c r="G92">
        <v>202410</v>
      </c>
      <c r="H92" t="s">
        <v>229</v>
      </c>
      <c r="I92" t="s">
        <v>230</v>
      </c>
      <c r="J92" t="s">
        <v>335</v>
      </c>
      <c r="K92" t="s">
        <v>78</v>
      </c>
      <c r="L92" t="s">
        <v>236</v>
      </c>
      <c r="M92" t="s">
        <v>237</v>
      </c>
      <c r="N92" t="s">
        <v>336</v>
      </c>
      <c r="O92" t="s">
        <v>109</v>
      </c>
      <c r="P92" t="str">
        <f t="shared" ref="P92:P100" si="6"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56.45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0.5</v>
      </c>
      <c r="BJ92">
        <v>2.5</v>
      </c>
      <c r="BK92">
        <v>2.5</v>
      </c>
      <c r="BL92">
        <v>166.06</v>
      </c>
      <c r="BM92">
        <v>24.91</v>
      </c>
      <c r="BN92">
        <v>190.97</v>
      </c>
      <c r="BO92">
        <v>190.97</v>
      </c>
      <c r="BQ92" t="s">
        <v>337</v>
      </c>
      <c r="BR92" t="s">
        <v>338</v>
      </c>
      <c r="BS92" s="3">
        <v>45307</v>
      </c>
      <c r="BT92" s="4">
        <v>0.61944444444444446</v>
      </c>
      <c r="BU92" t="s">
        <v>240</v>
      </c>
      <c r="BV92" t="s">
        <v>89</v>
      </c>
      <c r="BW92" t="s">
        <v>241</v>
      </c>
      <c r="BX92" t="s">
        <v>242</v>
      </c>
      <c r="BY92">
        <v>12354.58</v>
      </c>
      <c r="BZ92" t="s">
        <v>113</v>
      </c>
      <c r="CA92" t="s">
        <v>243</v>
      </c>
      <c r="CC92" t="s">
        <v>237</v>
      </c>
      <c r="CD92">
        <v>1724</v>
      </c>
      <c r="CE92" t="s">
        <v>88</v>
      </c>
      <c r="CF92" s="3">
        <v>45307</v>
      </c>
      <c r="CI92">
        <v>1</v>
      </c>
      <c r="CJ92">
        <v>4</v>
      </c>
      <c r="CK92">
        <v>23</v>
      </c>
      <c r="CL92" t="s">
        <v>89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"009943843554"</f>
        <v>009943843554</v>
      </c>
      <c r="F93" s="3">
        <v>45303</v>
      </c>
      <c r="G93">
        <v>202410</v>
      </c>
      <c r="H93" t="s">
        <v>118</v>
      </c>
      <c r="I93" t="s">
        <v>119</v>
      </c>
      <c r="J93" t="s">
        <v>81</v>
      </c>
      <c r="K93" t="s">
        <v>78</v>
      </c>
      <c r="L93" t="s">
        <v>125</v>
      </c>
      <c r="M93" t="s">
        <v>126</v>
      </c>
      <c r="N93" t="s">
        <v>77</v>
      </c>
      <c r="O93" t="s">
        <v>82</v>
      </c>
      <c r="P93" t="str">
        <f t="shared" si="6"/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104.57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8</v>
      </c>
      <c r="BJ93">
        <v>26.4</v>
      </c>
      <c r="BK93">
        <v>27</v>
      </c>
      <c r="BL93">
        <v>313.18</v>
      </c>
      <c r="BM93">
        <v>46.98</v>
      </c>
      <c r="BN93">
        <v>360.16</v>
      </c>
      <c r="BO93">
        <v>360.16</v>
      </c>
      <c r="BQ93" t="s">
        <v>83</v>
      </c>
      <c r="BR93" t="s">
        <v>179</v>
      </c>
      <c r="BS93" s="3">
        <v>45306</v>
      </c>
      <c r="BT93" s="4">
        <v>0.45833333333333331</v>
      </c>
      <c r="BU93" t="s">
        <v>222</v>
      </c>
      <c r="BV93" t="s">
        <v>86</v>
      </c>
      <c r="BY93">
        <v>132000</v>
      </c>
      <c r="BZ93" t="s">
        <v>93</v>
      </c>
      <c r="CC93" t="s">
        <v>126</v>
      </c>
      <c r="CD93">
        <v>2146</v>
      </c>
      <c r="CE93" t="s">
        <v>88</v>
      </c>
      <c r="CF93" s="3">
        <v>45306</v>
      </c>
      <c r="CI93">
        <v>1</v>
      </c>
      <c r="CJ93">
        <v>1</v>
      </c>
      <c r="CK93">
        <v>43</v>
      </c>
      <c r="CL93" t="s">
        <v>89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"009941792963"</f>
        <v>009941792963</v>
      </c>
      <c r="F94" s="3">
        <v>45306</v>
      </c>
      <c r="G94">
        <v>202410</v>
      </c>
      <c r="H94" t="s">
        <v>229</v>
      </c>
      <c r="I94" t="s">
        <v>230</v>
      </c>
      <c r="J94" t="s">
        <v>335</v>
      </c>
      <c r="K94" t="s">
        <v>78</v>
      </c>
      <c r="L94" t="s">
        <v>115</v>
      </c>
      <c r="M94" t="s">
        <v>116</v>
      </c>
      <c r="N94" t="s">
        <v>339</v>
      </c>
      <c r="O94" t="s">
        <v>109</v>
      </c>
      <c r="P94" t="str">
        <f t="shared" si="6"/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1449.27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3</v>
      </c>
      <c r="BI94">
        <v>29</v>
      </c>
      <c r="BJ94">
        <v>89</v>
      </c>
      <c r="BK94">
        <v>89</v>
      </c>
      <c r="BL94">
        <v>4263.38</v>
      </c>
      <c r="BM94">
        <v>639.51</v>
      </c>
      <c r="BN94">
        <v>4902.8900000000003</v>
      </c>
      <c r="BO94">
        <v>4902.8900000000003</v>
      </c>
      <c r="BQ94" t="s">
        <v>340</v>
      </c>
      <c r="BR94" t="s">
        <v>338</v>
      </c>
      <c r="BS94" s="3">
        <v>45306</v>
      </c>
      <c r="BT94" s="4">
        <v>0.65347222222222223</v>
      </c>
      <c r="BU94" t="s">
        <v>309</v>
      </c>
      <c r="BV94" t="s">
        <v>86</v>
      </c>
      <c r="BY94">
        <v>252750</v>
      </c>
      <c r="BZ94" t="s">
        <v>113</v>
      </c>
      <c r="CC94" t="s">
        <v>116</v>
      </c>
      <c r="CD94" s="5" t="s">
        <v>148</v>
      </c>
      <c r="CE94" t="s">
        <v>88</v>
      </c>
      <c r="CF94" s="3">
        <v>45307</v>
      </c>
      <c r="CI94">
        <v>1</v>
      </c>
      <c r="CJ94">
        <v>0</v>
      </c>
      <c r="CK94">
        <v>24</v>
      </c>
      <c r="CL94" t="s">
        <v>89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"009943219088"</f>
        <v>009943219088</v>
      </c>
      <c r="F95" s="3">
        <v>45306</v>
      </c>
      <c r="G95">
        <v>202410</v>
      </c>
      <c r="H95" t="s">
        <v>197</v>
      </c>
      <c r="I95" t="s">
        <v>198</v>
      </c>
      <c r="J95" t="s">
        <v>81</v>
      </c>
      <c r="K95" t="s">
        <v>78</v>
      </c>
      <c r="L95" t="s">
        <v>115</v>
      </c>
      <c r="M95" t="s">
        <v>116</v>
      </c>
      <c r="N95" t="s">
        <v>81</v>
      </c>
      <c r="O95" t="s">
        <v>82</v>
      </c>
      <c r="P95" t="str">
        <f t="shared" si="6"/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5.57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50.76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154.9</v>
      </c>
      <c r="BM95">
        <v>23.24</v>
      </c>
      <c r="BN95">
        <v>178.14</v>
      </c>
      <c r="BO95">
        <v>178.14</v>
      </c>
      <c r="BQ95" t="s">
        <v>340</v>
      </c>
      <c r="BR95" t="s">
        <v>303</v>
      </c>
      <c r="BS95" s="3">
        <v>45306</v>
      </c>
      <c r="BT95" s="4">
        <v>0.65347222222222223</v>
      </c>
      <c r="BU95" t="s">
        <v>309</v>
      </c>
      <c r="BV95" t="s">
        <v>86</v>
      </c>
      <c r="BY95">
        <v>1200</v>
      </c>
      <c r="BZ95" t="s">
        <v>93</v>
      </c>
      <c r="CC95" t="s">
        <v>116</v>
      </c>
      <c r="CD95" s="5" t="s">
        <v>148</v>
      </c>
      <c r="CE95" t="s">
        <v>88</v>
      </c>
      <c r="CF95" s="3">
        <v>45307</v>
      </c>
      <c r="CI95">
        <v>1</v>
      </c>
      <c r="CJ95">
        <v>0</v>
      </c>
      <c r="CK95">
        <v>44</v>
      </c>
      <c r="CL95" t="s">
        <v>89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"009942764457"</f>
        <v>009942764457</v>
      </c>
      <c r="F96" s="3">
        <v>45306</v>
      </c>
      <c r="G96">
        <v>202410</v>
      </c>
      <c r="H96" t="s">
        <v>165</v>
      </c>
      <c r="I96" t="s">
        <v>166</v>
      </c>
      <c r="J96" t="s">
        <v>81</v>
      </c>
      <c r="K96" t="s">
        <v>78</v>
      </c>
      <c r="L96" t="s">
        <v>167</v>
      </c>
      <c r="M96" t="s">
        <v>168</v>
      </c>
      <c r="N96" t="s">
        <v>81</v>
      </c>
      <c r="O96" t="s">
        <v>82</v>
      </c>
      <c r="P96" t="str">
        <f t="shared" si="6"/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5.57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71.45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2</v>
      </c>
      <c r="BI96">
        <v>10</v>
      </c>
      <c r="BJ96">
        <v>16.899999999999999</v>
      </c>
      <c r="BK96">
        <v>17</v>
      </c>
      <c r="BL96">
        <v>215.76</v>
      </c>
      <c r="BM96">
        <v>32.36</v>
      </c>
      <c r="BN96">
        <v>248.12</v>
      </c>
      <c r="BO96">
        <v>248.12</v>
      </c>
      <c r="BQ96" t="s">
        <v>341</v>
      </c>
      <c r="BR96" t="s">
        <v>193</v>
      </c>
      <c r="BS96" s="3">
        <v>45309</v>
      </c>
      <c r="BT96" s="4">
        <v>0.41041666666666665</v>
      </c>
      <c r="BU96" t="s">
        <v>172</v>
      </c>
      <c r="BV96" t="s">
        <v>89</v>
      </c>
      <c r="BW96" t="s">
        <v>342</v>
      </c>
      <c r="BX96" t="s">
        <v>343</v>
      </c>
      <c r="BY96">
        <v>42336</v>
      </c>
      <c r="BZ96" t="s">
        <v>93</v>
      </c>
      <c r="CA96" t="s">
        <v>173</v>
      </c>
      <c r="CC96" t="s">
        <v>168</v>
      </c>
      <c r="CD96">
        <v>6045</v>
      </c>
      <c r="CE96" t="s">
        <v>344</v>
      </c>
      <c r="CF96" s="3">
        <v>45309</v>
      </c>
      <c r="CI96">
        <v>2</v>
      </c>
      <c r="CJ96">
        <v>3</v>
      </c>
      <c r="CK96">
        <v>43</v>
      </c>
      <c r="CL96" t="s">
        <v>89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"009942764500"</f>
        <v>009942764500</v>
      </c>
      <c r="F97" s="3">
        <v>45306</v>
      </c>
      <c r="G97">
        <v>202410</v>
      </c>
      <c r="H97" t="s">
        <v>165</v>
      </c>
      <c r="I97" t="s">
        <v>166</v>
      </c>
      <c r="J97" t="s">
        <v>81</v>
      </c>
      <c r="K97" t="s">
        <v>78</v>
      </c>
      <c r="L97" t="s">
        <v>79</v>
      </c>
      <c r="M97" t="s">
        <v>80</v>
      </c>
      <c r="N97" t="s">
        <v>81</v>
      </c>
      <c r="O97" t="s">
        <v>82</v>
      </c>
      <c r="P97" t="str">
        <f t="shared" si="6"/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5.57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293.32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2</v>
      </c>
      <c r="BI97">
        <v>8</v>
      </c>
      <c r="BJ97">
        <v>83.2</v>
      </c>
      <c r="BK97">
        <v>84</v>
      </c>
      <c r="BL97">
        <v>868.44</v>
      </c>
      <c r="BM97">
        <v>130.27000000000001</v>
      </c>
      <c r="BN97">
        <v>998.71</v>
      </c>
      <c r="BO97">
        <v>998.71</v>
      </c>
      <c r="BQ97" t="s">
        <v>83</v>
      </c>
      <c r="BR97" t="s">
        <v>193</v>
      </c>
      <c r="BS97" s="3">
        <v>45310</v>
      </c>
      <c r="BT97" s="4">
        <v>0.41666666666666669</v>
      </c>
      <c r="BU97" t="s">
        <v>222</v>
      </c>
      <c r="BV97" t="s">
        <v>86</v>
      </c>
      <c r="BY97">
        <v>208088</v>
      </c>
      <c r="BZ97" t="s">
        <v>93</v>
      </c>
      <c r="CC97" t="s">
        <v>80</v>
      </c>
      <c r="CD97">
        <v>2196</v>
      </c>
      <c r="CE97" t="s">
        <v>344</v>
      </c>
      <c r="CI97">
        <v>4</v>
      </c>
      <c r="CJ97">
        <v>4</v>
      </c>
      <c r="CK97">
        <v>43</v>
      </c>
      <c r="CL97" t="s">
        <v>89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"009943219087"</f>
        <v>009943219087</v>
      </c>
      <c r="F98" s="3">
        <v>45306</v>
      </c>
      <c r="G98">
        <v>202410</v>
      </c>
      <c r="H98" t="s">
        <v>115</v>
      </c>
      <c r="I98" t="s">
        <v>116</v>
      </c>
      <c r="J98" t="s">
        <v>81</v>
      </c>
      <c r="K98" t="s">
        <v>78</v>
      </c>
      <c r="L98" t="s">
        <v>236</v>
      </c>
      <c r="M98" t="s">
        <v>237</v>
      </c>
      <c r="N98" t="s">
        <v>345</v>
      </c>
      <c r="O98" t="s">
        <v>82</v>
      </c>
      <c r="P98" t="str">
        <f t="shared" si="6"/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5.57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45.96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2.4</v>
      </c>
      <c r="BK98">
        <v>3</v>
      </c>
      <c r="BL98">
        <v>140.78</v>
      </c>
      <c r="BM98">
        <v>21.12</v>
      </c>
      <c r="BN98">
        <v>161.9</v>
      </c>
      <c r="BO98">
        <v>161.9</v>
      </c>
      <c r="BQ98" t="s">
        <v>346</v>
      </c>
      <c r="BR98" t="s">
        <v>303</v>
      </c>
      <c r="BS98" s="3">
        <v>45307</v>
      </c>
      <c r="BT98" s="4">
        <v>0.68402777777777779</v>
      </c>
      <c r="BU98" t="s">
        <v>240</v>
      </c>
      <c r="BV98" t="s">
        <v>86</v>
      </c>
      <c r="BY98">
        <v>12000</v>
      </c>
      <c r="BZ98" t="s">
        <v>93</v>
      </c>
      <c r="CA98" t="s">
        <v>243</v>
      </c>
      <c r="CC98" t="s">
        <v>237</v>
      </c>
      <c r="CD98">
        <v>1724</v>
      </c>
      <c r="CE98" t="s">
        <v>88</v>
      </c>
      <c r="CF98" s="3">
        <v>45307</v>
      </c>
      <c r="CI98">
        <v>1</v>
      </c>
      <c r="CJ98">
        <v>1</v>
      </c>
      <c r="CK98">
        <v>41</v>
      </c>
      <c r="CL98" t="s">
        <v>89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"009943551556"</f>
        <v>009943551556</v>
      </c>
      <c r="F99" s="3">
        <v>45306</v>
      </c>
      <c r="G99">
        <v>202410</v>
      </c>
      <c r="H99" t="s">
        <v>115</v>
      </c>
      <c r="I99" t="s">
        <v>116</v>
      </c>
      <c r="J99" t="s">
        <v>81</v>
      </c>
      <c r="K99" t="s">
        <v>78</v>
      </c>
      <c r="L99" t="s">
        <v>79</v>
      </c>
      <c r="M99" t="s">
        <v>80</v>
      </c>
      <c r="N99" t="s">
        <v>81</v>
      </c>
      <c r="O99" t="s">
        <v>82</v>
      </c>
      <c r="P99" t="str">
        <f t="shared" si="6"/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5.57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131.25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2</v>
      </c>
      <c r="BI99">
        <v>60</v>
      </c>
      <c r="BJ99">
        <v>58.3</v>
      </c>
      <c r="BK99">
        <v>60</v>
      </c>
      <c r="BL99">
        <v>391.67</v>
      </c>
      <c r="BM99">
        <v>58.75</v>
      </c>
      <c r="BN99">
        <v>450.42</v>
      </c>
      <c r="BO99">
        <v>450.42</v>
      </c>
      <c r="BQ99" t="s">
        <v>83</v>
      </c>
      <c r="BR99" t="s">
        <v>309</v>
      </c>
      <c r="BS99" s="3">
        <v>45307</v>
      </c>
      <c r="BT99" s="4">
        <v>0.36458333333333331</v>
      </c>
      <c r="BU99" t="s">
        <v>347</v>
      </c>
      <c r="BV99" t="s">
        <v>86</v>
      </c>
      <c r="BY99">
        <v>291600</v>
      </c>
      <c r="BZ99" t="s">
        <v>93</v>
      </c>
      <c r="CA99" t="s">
        <v>348</v>
      </c>
      <c r="CC99" t="s">
        <v>80</v>
      </c>
      <c r="CD99">
        <v>2196</v>
      </c>
      <c r="CE99" t="s">
        <v>88</v>
      </c>
      <c r="CF99" s="3">
        <v>45307</v>
      </c>
      <c r="CI99">
        <v>1</v>
      </c>
      <c r="CJ99">
        <v>1</v>
      </c>
      <c r="CK99">
        <v>41</v>
      </c>
      <c r="CL99" t="s">
        <v>89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"009943551557"</f>
        <v>009943551557</v>
      </c>
      <c r="F100" s="3">
        <v>45306</v>
      </c>
      <c r="G100">
        <v>202410</v>
      </c>
      <c r="H100" t="s">
        <v>115</v>
      </c>
      <c r="I100" t="s">
        <v>116</v>
      </c>
      <c r="J100" t="s">
        <v>81</v>
      </c>
      <c r="K100" t="s">
        <v>78</v>
      </c>
      <c r="L100" t="s">
        <v>79</v>
      </c>
      <c r="M100" t="s">
        <v>80</v>
      </c>
      <c r="N100" t="s">
        <v>81</v>
      </c>
      <c r="O100" t="s">
        <v>82</v>
      </c>
      <c r="P100" t="str">
        <f t="shared" si="6"/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5.57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59.23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2</v>
      </c>
      <c r="BI100">
        <v>10</v>
      </c>
      <c r="BJ100">
        <v>21.1</v>
      </c>
      <c r="BK100">
        <v>22</v>
      </c>
      <c r="BL100">
        <v>179.81</v>
      </c>
      <c r="BM100">
        <v>26.97</v>
      </c>
      <c r="BN100">
        <v>206.78</v>
      </c>
      <c r="BO100">
        <v>206.78</v>
      </c>
      <c r="BQ100" t="s">
        <v>349</v>
      </c>
      <c r="BR100" t="s">
        <v>309</v>
      </c>
      <c r="BS100" s="3">
        <v>45307</v>
      </c>
      <c r="BT100" s="4">
        <v>0.3659722222222222</v>
      </c>
      <c r="BU100" t="s">
        <v>347</v>
      </c>
      <c r="BV100" t="s">
        <v>86</v>
      </c>
      <c r="BY100">
        <v>105450</v>
      </c>
      <c r="BZ100" t="s">
        <v>93</v>
      </c>
      <c r="CA100" t="s">
        <v>348</v>
      </c>
      <c r="CC100" t="s">
        <v>80</v>
      </c>
      <c r="CD100">
        <v>2196</v>
      </c>
      <c r="CE100" t="s">
        <v>88</v>
      </c>
      <c r="CF100" s="3">
        <v>45307</v>
      </c>
      <c r="CI100">
        <v>1</v>
      </c>
      <c r="CJ100">
        <v>1</v>
      </c>
      <c r="CK100">
        <v>41</v>
      </c>
      <c r="CL100" t="s">
        <v>89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"009943958868"</f>
        <v>009943958868</v>
      </c>
      <c r="F101" s="3">
        <v>45303</v>
      </c>
      <c r="G101">
        <v>202410</v>
      </c>
      <c r="H101" t="s">
        <v>125</v>
      </c>
      <c r="I101" t="s">
        <v>126</v>
      </c>
      <c r="J101" t="s">
        <v>81</v>
      </c>
      <c r="K101" t="s">
        <v>78</v>
      </c>
      <c r="L101" t="s">
        <v>79</v>
      </c>
      <c r="M101" t="s">
        <v>80</v>
      </c>
      <c r="N101" t="s">
        <v>81</v>
      </c>
      <c r="O101" t="s">
        <v>82</v>
      </c>
      <c r="P101" t="str">
        <f>"LOCKS                         "</f>
        <v xml:space="preserve">LOCKS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5.57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77.91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2</v>
      </c>
      <c r="BI101">
        <v>42</v>
      </c>
      <c r="BJ101">
        <v>55.7</v>
      </c>
      <c r="BK101">
        <v>56</v>
      </c>
      <c r="BL101">
        <v>234.76</v>
      </c>
      <c r="BM101">
        <v>35.21</v>
      </c>
      <c r="BN101">
        <v>269.97000000000003</v>
      </c>
      <c r="BO101">
        <v>269.97000000000003</v>
      </c>
      <c r="BQ101" t="s">
        <v>350</v>
      </c>
      <c r="BR101" t="s">
        <v>140</v>
      </c>
      <c r="BS101" s="3">
        <v>45307</v>
      </c>
      <c r="BT101" s="4">
        <v>0.3923611111111111</v>
      </c>
      <c r="BU101" t="s">
        <v>351</v>
      </c>
      <c r="BV101" t="s">
        <v>89</v>
      </c>
      <c r="BW101" t="s">
        <v>210</v>
      </c>
      <c r="BX101" t="s">
        <v>352</v>
      </c>
      <c r="BY101">
        <v>278272</v>
      </c>
      <c r="BZ101" t="s">
        <v>93</v>
      </c>
      <c r="CC101" t="s">
        <v>80</v>
      </c>
      <c r="CD101">
        <v>2190</v>
      </c>
      <c r="CE101" t="s">
        <v>88</v>
      </c>
      <c r="CF101" s="3">
        <v>45309</v>
      </c>
      <c r="CI101">
        <v>1</v>
      </c>
      <c r="CJ101">
        <v>2</v>
      </c>
      <c r="CK101">
        <v>42</v>
      </c>
      <c r="CL101" t="s">
        <v>89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"009943958902"</f>
        <v>009943958902</v>
      </c>
      <c r="F102" s="3">
        <v>45306</v>
      </c>
      <c r="G102">
        <v>202410</v>
      </c>
      <c r="H102" t="s">
        <v>125</v>
      </c>
      <c r="I102" t="s">
        <v>126</v>
      </c>
      <c r="J102" t="s">
        <v>81</v>
      </c>
      <c r="K102" t="s">
        <v>78</v>
      </c>
      <c r="L102" t="s">
        <v>353</v>
      </c>
      <c r="M102" t="s">
        <v>354</v>
      </c>
      <c r="N102" t="s">
        <v>77</v>
      </c>
      <c r="O102" t="s">
        <v>109</v>
      </c>
      <c r="P102" t="str">
        <f>"LOCKS                         "</f>
        <v xml:space="preserve">LOCKS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46.05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1.1000000000000001</v>
      </c>
      <c r="BJ102">
        <v>0.2</v>
      </c>
      <c r="BK102">
        <v>1.5</v>
      </c>
      <c r="BL102">
        <v>135.47</v>
      </c>
      <c r="BM102">
        <v>20.32</v>
      </c>
      <c r="BN102">
        <v>155.79</v>
      </c>
      <c r="BO102">
        <v>155.79</v>
      </c>
      <c r="BQ102" t="s">
        <v>129</v>
      </c>
      <c r="BR102" t="s">
        <v>355</v>
      </c>
      <c r="BS102" s="3">
        <v>45308</v>
      </c>
      <c r="BT102" s="4">
        <v>0.32777777777777778</v>
      </c>
      <c r="BU102" t="s">
        <v>356</v>
      </c>
      <c r="BV102" t="s">
        <v>86</v>
      </c>
      <c r="BY102">
        <v>1200</v>
      </c>
      <c r="BZ102" t="s">
        <v>113</v>
      </c>
      <c r="CC102" t="s">
        <v>354</v>
      </c>
      <c r="CD102">
        <v>4240</v>
      </c>
      <c r="CE102" t="s">
        <v>88</v>
      </c>
      <c r="CF102" s="3">
        <v>45310</v>
      </c>
      <c r="CI102">
        <v>1</v>
      </c>
      <c r="CJ102">
        <v>1</v>
      </c>
      <c r="CK102">
        <v>23</v>
      </c>
      <c r="CL102" t="s">
        <v>89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"009943958886"</f>
        <v>009943958886</v>
      </c>
      <c r="F103" s="3">
        <v>45295</v>
      </c>
      <c r="G103">
        <v>202410</v>
      </c>
      <c r="H103" t="s">
        <v>125</v>
      </c>
      <c r="I103" t="s">
        <v>126</v>
      </c>
      <c r="J103" t="s">
        <v>81</v>
      </c>
      <c r="K103" t="s">
        <v>78</v>
      </c>
      <c r="L103" t="s">
        <v>167</v>
      </c>
      <c r="M103" t="s">
        <v>168</v>
      </c>
      <c r="N103" t="s">
        <v>357</v>
      </c>
      <c r="O103" t="s">
        <v>82</v>
      </c>
      <c r="P103" t="str">
        <f>"LOCKS                         "</f>
        <v xml:space="preserve">LOCKS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5.57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5096.67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7</v>
      </c>
      <c r="BI103">
        <v>2680</v>
      </c>
      <c r="BJ103">
        <v>1890.2</v>
      </c>
      <c r="BK103">
        <v>2680</v>
      </c>
      <c r="BL103">
        <v>14998.69</v>
      </c>
      <c r="BM103">
        <v>2249.8000000000002</v>
      </c>
      <c r="BN103">
        <v>17248.490000000002</v>
      </c>
      <c r="BO103">
        <v>17248.490000000002</v>
      </c>
      <c r="BQ103" t="s">
        <v>358</v>
      </c>
      <c r="BR103" t="s">
        <v>196</v>
      </c>
      <c r="BS103" s="3">
        <v>45302</v>
      </c>
      <c r="BT103" s="4">
        <v>0.64583333333333337</v>
      </c>
      <c r="BU103" t="s">
        <v>359</v>
      </c>
      <c r="BV103" t="s">
        <v>89</v>
      </c>
      <c r="BW103" t="s">
        <v>132</v>
      </c>
      <c r="BX103" t="s">
        <v>360</v>
      </c>
      <c r="BY103">
        <v>5618850</v>
      </c>
      <c r="BZ103" t="s">
        <v>93</v>
      </c>
      <c r="CC103" t="s">
        <v>168</v>
      </c>
      <c r="CD103">
        <v>6045</v>
      </c>
      <c r="CE103" t="s">
        <v>88</v>
      </c>
      <c r="CF103" s="3">
        <v>45302</v>
      </c>
      <c r="CI103">
        <v>3</v>
      </c>
      <c r="CJ103">
        <v>5</v>
      </c>
      <c r="CK103">
        <v>41</v>
      </c>
      <c r="CL103" t="s">
        <v>89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"009943958877"</f>
        <v>009943958877</v>
      </c>
      <c r="F104" s="3">
        <v>45295</v>
      </c>
      <c r="G104">
        <v>202410</v>
      </c>
      <c r="H104" t="s">
        <v>125</v>
      </c>
      <c r="I104" t="s">
        <v>126</v>
      </c>
      <c r="J104" t="s">
        <v>81</v>
      </c>
      <c r="K104" t="s">
        <v>78</v>
      </c>
      <c r="L104" t="s">
        <v>149</v>
      </c>
      <c r="M104" t="s">
        <v>150</v>
      </c>
      <c r="N104" t="s">
        <v>81</v>
      </c>
      <c r="O104" t="s">
        <v>82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3237.48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6</v>
      </c>
      <c r="BI104">
        <v>1699</v>
      </c>
      <c r="BJ104">
        <v>1674.7</v>
      </c>
      <c r="BK104">
        <v>1699</v>
      </c>
      <c r="BL104">
        <v>9529.42</v>
      </c>
      <c r="BM104">
        <v>1429.41</v>
      </c>
      <c r="BN104">
        <v>10958.83</v>
      </c>
      <c r="BO104">
        <v>10958.83</v>
      </c>
      <c r="BQ104" t="s">
        <v>361</v>
      </c>
      <c r="BR104" t="s">
        <v>129</v>
      </c>
      <c r="BS104" t="s">
        <v>246</v>
      </c>
      <c r="BY104">
        <v>8373748</v>
      </c>
      <c r="BZ104" t="s">
        <v>93</v>
      </c>
      <c r="CC104" t="s">
        <v>150</v>
      </c>
      <c r="CD104">
        <v>4091</v>
      </c>
      <c r="CE104" t="s">
        <v>88</v>
      </c>
      <c r="CF104" s="3">
        <v>45299</v>
      </c>
      <c r="CI104">
        <v>1</v>
      </c>
      <c r="CJ104" t="s">
        <v>246</v>
      </c>
      <c r="CK104">
        <v>41</v>
      </c>
      <c r="CL104" t="s">
        <v>89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"009943005390"</f>
        <v>009943005390</v>
      </c>
      <c r="F105" s="3">
        <v>45307</v>
      </c>
      <c r="G105">
        <v>202410</v>
      </c>
      <c r="H105" t="s">
        <v>106</v>
      </c>
      <c r="I105" t="s">
        <v>107</v>
      </c>
      <c r="J105" t="s">
        <v>81</v>
      </c>
      <c r="K105" t="s">
        <v>78</v>
      </c>
      <c r="L105" t="s">
        <v>125</v>
      </c>
      <c r="M105" t="s">
        <v>126</v>
      </c>
      <c r="N105" t="s">
        <v>81</v>
      </c>
      <c r="O105" t="s">
        <v>109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23.77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69.92</v>
      </c>
      <c r="BM105">
        <v>10.49</v>
      </c>
      <c r="BN105">
        <v>80.41</v>
      </c>
      <c r="BO105">
        <v>80.41</v>
      </c>
      <c r="BQ105" t="s">
        <v>362</v>
      </c>
      <c r="BR105" t="s">
        <v>363</v>
      </c>
      <c r="BS105" s="3">
        <v>45308</v>
      </c>
      <c r="BT105" s="4">
        <v>0.43541666666666662</v>
      </c>
      <c r="BU105" t="s">
        <v>227</v>
      </c>
      <c r="BV105" t="s">
        <v>86</v>
      </c>
      <c r="BY105">
        <v>1200</v>
      </c>
      <c r="BZ105" t="s">
        <v>113</v>
      </c>
      <c r="CA105" t="s">
        <v>228</v>
      </c>
      <c r="CC105" t="s">
        <v>126</v>
      </c>
      <c r="CD105">
        <v>2146</v>
      </c>
      <c r="CE105" t="s">
        <v>88</v>
      </c>
      <c r="CF105" s="3">
        <v>45309</v>
      </c>
      <c r="CI105">
        <v>1</v>
      </c>
      <c r="CJ105">
        <v>1</v>
      </c>
      <c r="CK105">
        <v>21</v>
      </c>
      <c r="CL105" t="s">
        <v>89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"009944162809"</f>
        <v>009944162809</v>
      </c>
      <c r="F106" s="3">
        <v>45307</v>
      </c>
      <c r="G106">
        <v>202410</v>
      </c>
      <c r="H106" t="s">
        <v>206</v>
      </c>
      <c r="I106" t="s">
        <v>207</v>
      </c>
      <c r="J106" t="s">
        <v>81</v>
      </c>
      <c r="K106" t="s">
        <v>78</v>
      </c>
      <c r="L106" t="s">
        <v>79</v>
      </c>
      <c r="M106" t="s">
        <v>80</v>
      </c>
      <c r="N106" t="s">
        <v>81</v>
      </c>
      <c r="O106" t="s">
        <v>82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5.57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150.93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27</v>
      </c>
      <c r="BJ106">
        <v>40.1</v>
      </c>
      <c r="BK106">
        <v>41</v>
      </c>
      <c r="BL106">
        <v>449.56</v>
      </c>
      <c r="BM106">
        <v>67.430000000000007</v>
      </c>
      <c r="BN106">
        <v>516.99</v>
      </c>
      <c r="BO106">
        <v>516.99</v>
      </c>
      <c r="BR106" t="s">
        <v>208</v>
      </c>
      <c r="BS106" s="3">
        <v>45308</v>
      </c>
      <c r="BT106" s="4">
        <v>0.60902777777777783</v>
      </c>
      <c r="BU106" t="s">
        <v>364</v>
      </c>
      <c r="BV106" t="s">
        <v>86</v>
      </c>
      <c r="BY106">
        <v>200640</v>
      </c>
      <c r="BZ106" t="s">
        <v>93</v>
      </c>
      <c r="CA106" t="s">
        <v>87</v>
      </c>
      <c r="CC106" t="s">
        <v>80</v>
      </c>
      <c r="CD106">
        <v>2196</v>
      </c>
      <c r="CE106" t="s">
        <v>88</v>
      </c>
      <c r="CF106" s="3">
        <v>45309</v>
      </c>
      <c r="CI106">
        <v>1</v>
      </c>
      <c r="CJ106">
        <v>1</v>
      </c>
      <c r="CK106">
        <v>43</v>
      </c>
      <c r="CL106" t="s">
        <v>89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"009942133738"</f>
        <v>009942133738</v>
      </c>
      <c r="F107" s="3">
        <v>45306</v>
      </c>
      <c r="G107">
        <v>202410</v>
      </c>
      <c r="H107" t="s">
        <v>125</v>
      </c>
      <c r="I107" t="s">
        <v>126</v>
      </c>
      <c r="J107" t="s">
        <v>81</v>
      </c>
      <c r="K107" t="s">
        <v>78</v>
      </c>
      <c r="L107" t="s">
        <v>154</v>
      </c>
      <c r="M107" t="s">
        <v>155</v>
      </c>
      <c r="N107" t="s">
        <v>365</v>
      </c>
      <c r="O107" t="s">
        <v>82</v>
      </c>
      <c r="P107" t="str">
        <f>"LOCKS                         "</f>
        <v xml:space="preserve">LOCKS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5.57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64.83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15.9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4.0999999999999996</v>
      </c>
      <c r="BJ107">
        <v>12</v>
      </c>
      <c r="BK107">
        <v>12</v>
      </c>
      <c r="BL107">
        <v>212.18</v>
      </c>
      <c r="BM107">
        <v>31.83</v>
      </c>
      <c r="BN107">
        <v>244.01</v>
      </c>
      <c r="BO107">
        <v>244.01</v>
      </c>
      <c r="BQ107" t="s">
        <v>260</v>
      </c>
      <c r="BR107" t="s">
        <v>140</v>
      </c>
      <c r="BS107" s="3">
        <v>45308</v>
      </c>
      <c r="BT107" s="4">
        <v>0.50972222222222219</v>
      </c>
      <c r="BU107" t="s">
        <v>156</v>
      </c>
      <c r="BV107" t="s">
        <v>86</v>
      </c>
      <c r="BY107">
        <v>60079.7</v>
      </c>
      <c r="BZ107" t="s">
        <v>157</v>
      </c>
      <c r="CA107" t="s">
        <v>366</v>
      </c>
      <c r="CC107" t="s">
        <v>155</v>
      </c>
      <c r="CD107">
        <v>8460</v>
      </c>
      <c r="CE107" t="s">
        <v>88</v>
      </c>
      <c r="CF107" s="3">
        <v>45309</v>
      </c>
      <c r="CI107">
        <v>1</v>
      </c>
      <c r="CJ107">
        <v>1</v>
      </c>
      <c r="CK107">
        <v>43</v>
      </c>
      <c r="CL107" t="s">
        <v>89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"009943961618"</f>
        <v>009943961618</v>
      </c>
      <c r="F108" s="3">
        <v>45306</v>
      </c>
      <c r="G108">
        <v>202410</v>
      </c>
      <c r="H108" t="s">
        <v>125</v>
      </c>
      <c r="I108" t="s">
        <v>126</v>
      </c>
      <c r="J108" t="s">
        <v>81</v>
      </c>
      <c r="K108" t="s">
        <v>78</v>
      </c>
      <c r="L108" t="s">
        <v>115</v>
      </c>
      <c r="M108" t="s">
        <v>116</v>
      </c>
      <c r="N108" t="s">
        <v>77</v>
      </c>
      <c r="O108" t="s">
        <v>82</v>
      </c>
      <c r="P108" t="str">
        <f>"LOCKS                         "</f>
        <v xml:space="preserve">LOCKS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5.57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127.46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2</v>
      </c>
      <c r="BI108">
        <v>15</v>
      </c>
      <c r="BJ108">
        <v>57.5</v>
      </c>
      <c r="BK108">
        <v>58</v>
      </c>
      <c r="BL108">
        <v>380.52</v>
      </c>
      <c r="BM108">
        <v>57.08</v>
      </c>
      <c r="BN108">
        <v>437.6</v>
      </c>
      <c r="BO108">
        <v>437.6</v>
      </c>
      <c r="BQ108" t="s">
        <v>129</v>
      </c>
      <c r="BR108" t="s">
        <v>129</v>
      </c>
      <c r="BS108" s="3">
        <v>45308</v>
      </c>
      <c r="BT108" s="4">
        <v>0.45902777777777781</v>
      </c>
      <c r="BU108" t="s">
        <v>367</v>
      </c>
      <c r="BV108" t="s">
        <v>86</v>
      </c>
      <c r="BY108">
        <v>287500</v>
      </c>
      <c r="BZ108" t="s">
        <v>93</v>
      </c>
      <c r="CA108" t="s">
        <v>147</v>
      </c>
      <c r="CC108" t="s">
        <v>116</v>
      </c>
      <c r="CD108" s="5" t="s">
        <v>148</v>
      </c>
      <c r="CE108" t="s">
        <v>88</v>
      </c>
      <c r="CF108" s="3">
        <v>45308</v>
      </c>
      <c r="CI108">
        <v>1</v>
      </c>
      <c r="CJ108">
        <v>1</v>
      </c>
      <c r="CK108">
        <v>41</v>
      </c>
      <c r="CL108" t="s">
        <v>89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"009944087033"</f>
        <v>009944087033</v>
      </c>
      <c r="F109" s="3">
        <v>45307</v>
      </c>
      <c r="G109">
        <v>202410</v>
      </c>
      <c r="H109" t="s">
        <v>125</v>
      </c>
      <c r="I109" t="s">
        <v>126</v>
      </c>
      <c r="J109" t="s">
        <v>81</v>
      </c>
      <c r="K109" t="s">
        <v>78</v>
      </c>
      <c r="L109" t="s">
        <v>106</v>
      </c>
      <c r="M109" t="s">
        <v>107</v>
      </c>
      <c r="N109" t="s">
        <v>81</v>
      </c>
      <c r="O109" t="s">
        <v>82</v>
      </c>
      <c r="P109" t="str">
        <f>"LOCKS                         "</f>
        <v xml:space="preserve">LOCKS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5.57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201.37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5</v>
      </c>
      <c r="BJ109">
        <v>96.8</v>
      </c>
      <c r="BK109">
        <v>97</v>
      </c>
      <c r="BL109">
        <v>597.95000000000005</v>
      </c>
      <c r="BM109">
        <v>89.69</v>
      </c>
      <c r="BN109">
        <v>687.64</v>
      </c>
      <c r="BO109">
        <v>687.64</v>
      </c>
      <c r="BQ109" t="s">
        <v>368</v>
      </c>
      <c r="BR109" t="s">
        <v>140</v>
      </c>
      <c r="BS109" s="3">
        <v>45309</v>
      </c>
      <c r="BT109" s="4">
        <v>0.56388888888888888</v>
      </c>
      <c r="BU109" t="s">
        <v>369</v>
      </c>
      <c r="BV109" t="s">
        <v>86</v>
      </c>
      <c r="BY109">
        <v>484000</v>
      </c>
      <c r="BZ109" t="s">
        <v>93</v>
      </c>
      <c r="CA109" t="s">
        <v>191</v>
      </c>
      <c r="CC109" t="s">
        <v>107</v>
      </c>
      <c r="CD109">
        <v>7550</v>
      </c>
      <c r="CE109" t="s">
        <v>88</v>
      </c>
      <c r="CF109" s="3">
        <v>45310</v>
      </c>
      <c r="CI109">
        <v>3</v>
      </c>
      <c r="CJ109">
        <v>2</v>
      </c>
      <c r="CK109">
        <v>41</v>
      </c>
      <c r="CL109" t="s">
        <v>89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"009943958865"</f>
        <v>009943958865</v>
      </c>
      <c r="F110" s="3">
        <v>45307</v>
      </c>
      <c r="G110">
        <v>202410</v>
      </c>
      <c r="H110" t="s">
        <v>125</v>
      </c>
      <c r="I110" t="s">
        <v>126</v>
      </c>
      <c r="J110" t="s">
        <v>81</v>
      </c>
      <c r="K110" t="s">
        <v>78</v>
      </c>
      <c r="L110" t="s">
        <v>149</v>
      </c>
      <c r="M110" t="s">
        <v>150</v>
      </c>
      <c r="N110" t="s">
        <v>81</v>
      </c>
      <c r="O110" t="s">
        <v>109</v>
      </c>
      <c r="P110" t="str">
        <f>"LOCKS                         "</f>
        <v xml:space="preserve">LOCKS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29.71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0.8</v>
      </c>
      <c r="BJ110">
        <v>2.2000000000000002</v>
      </c>
      <c r="BK110">
        <v>2.5</v>
      </c>
      <c r="BL110">
        <v>87.39</v>
      </c>
      <c r="BM110">
        <v>13.11</v>
      </c>
      <c r="BN110">
        <v>100.5</v>
      </c>
      <c r="BO110">
        <v>100.5</v>
      </c>
      <c r="BQ110" t="s">
        <v>205</v>
      </c>
      <c r="BR110" t="s">
        <v>129</v>
      </c>
      <c r="BS110" s="3">
        <v>45314</v>
      </c>
      <c r="BT110" s="4">
        <v>0.4993055555555555</v>
      </c>
      <c r="BU110" t="s">
        <v>370</v>
      </c>
      <c r="BV110" t="s">
        <v>89</v>
      </c>
      <c r="BW110" t="s">
        <v>132</v>
      </c>
      <c r="BX110" t="s">
        <v>371</v>
      </c>
      <c r="BY110">
        <v>11103.75</v>
      </c>
      <c r="BZ110" t="s">
        <v>113</v>
      </c>
      <c r="CC110" t="s">
        <v>150</v>
      </c>
      <c r="CD110">
        <v>4000</v>
      </c>
      <c r="CE110" t="s">
        <v>88</v>
      </c>
      <c r="CF110" s="3">
        <v>45315</v>
      </c>
      <c r="CI110">
        <v>1</v>
      </c>
      <c r="CJ110">
        <v>5</v>
      </c>
      <c r="CK110">
        <v>21</v>
      </c>
      <c r="CL110" t="s">
        <v>89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"009942862260"</f>
        <v>009942862260</v>
      </c>
      <c r="F111" s="3">
        <v>45308</v>
      </c>
      <c r="G111">
        <v>202410</v>
      </c>
      <c r="H111" t="s">
        <v>149</v>
      </c>
      <c r="I111" t="s">
        <v>150</v>
      </c>
      <c r="J111" t="s">
        <v>317</v>
      </c>
      <c r="K111" t="s">
        <v>78</v>
      </c>
      <c r="L111" t="s">
        <v>236</v>
      </c>
      <c r="M111" t="s">
        <v>237</v>
      </c>
      <c r="N111" t="s">
        <v>372</v>
      </c>
      <c r="O111" t="s">
        <v>109</v>
      </c>
      <c r="P111" t="str">
        <f>"072 398 7921                  "</f>
        <v xml:space="preserve">072 398 7921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23.77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69.92</v>
      </c>
      <c r="BM111">
        <v>10.49</v>
      </c>
      <c r="BN111">
        <v>80.41</v>
      </c>
      <c r="BO111">
        <v>80.41</v>
      </c>
      <c r="BQ111" t="s">
        <v>337</v>
      </c>
      <c r="BR111" t="s">
        <v>373</v>
      </c>
      <c r="BS111" s="3">
        <v>45309</v>
      </c>
      <c r="BT111" s="4">
        <v>0.40972222222222227</v>
      </c>
      <c r="BU111" t="s">
        <v>240</v>
      </c>
      <c r="BV111" t="s">
        <v>86</v>
      </c>
      <c r="BY111">
        <v>1200</v>
      </c>
      <c r="BZ111" t="s">
        <v>113</v>
      </c>
      <c r="CA111" t="s">
        <v>243</v>
      </c>
      <c r="CC111" t="s">
        <v>237</v>
      </c>
      <c r="CD111">
        <v>1724</v>
      </c>
      <c r="CE111" t="s">
        <v>88</v>
      </c>
      <c r="CF111" s="3">
        <v>45309</v>
      </c>
      <c r="CI111">
        <v>1</v>
      </c>
      <c r="CJ111">
        <v>1</v>
      </c>
      <c r="CK111">
        <v>21</v>
      </c>
      <c r="CL111" t="s">
        <v>89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"009944464185"</f>
        <v>009944464185</v>
      </c>
      <c r="F112" s="3">
        <v>45308</v>
      </c>
      <c r="G112">
        <v>202410</v>
      </c>
      <c r="H112" t="s">
        <v>125</v>
      </c>
      <c r="I112" t="s">
        <v>126</v>
      </c>
      <c r="J112" t="s">
        <v>81</v>
      </c>
      <c r="K112" t="s">
        <v>78</v>
      </c>
      <c r="L112" t="s">
        <v>149</v>
      </c>
      <c r="M112" t="s">
        <v>150</v>
      </c>
      <c r="N112" t="s">
        <v>81</v>
      </c>
      <c r="O112" t="s">
        <v>82</v>
      </c>
      <c r="P112" t="str">
        <f>"LOCKS                         "</f>
        <v xml:space="preserve">LOCKS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5.57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45.96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2.6</v>
      </c>
      <c r="BJ112">
        <v>8.1</v>
      </c>
      <c r="BK112">
        <v>9</v>
      </c>
      <c r="BL112">
        <v>140.78</v>
      </c>
      <c r="BM112">
        <v>21.12</v>
      </c>
      <c r="BN112">
        <v>161.9</v>
      </c>
      <c r="BO112">
        <v>161.9</v>
      </c>
      <c r="BQ112" t="s">
        <v>129</v>
      </c>
      <c r="BR112" t="s">
        <v>140</v>
      </c>
      <c r="BS112" s="3">
        <v>45309</v>
      </c>
      <c r="BT112" s="4">
        <v>0.50138888888888888</v>
      </c>
      <c r="BU112" t="s">
        <v>152</v>
      </c>
      <c r="BV112" t="s">
        <v>86</v>
      </c>
      <c r="BY112">
        <v>40687.46</v>
      </c>
      <c r="BZ112" t="s">
        <v>93</v>
      </c>
      <c r="CA112" t="s">
        <v>374</v>
      </c>
      <c r="CC112" t="s">
        <v>150</v>
      </c>
      <c r="CD112">
        <v>4000</v>
      </c>
      <c r="CE112" t="s">
        <v>88</v>
      </c>
      <c r="CF112" s="3">
        <v>45310</v>
      </c>
      <c r="CI112">
        <v>1</v>
      </c>
      <c r="CJ112">
        <v>1</v>
      </c>
      <c r="CK112">
        <v>41</v>
      </c>
      <c r="CL112" t="s">
        <v>89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"009943958903"</f>
        <v>009943958903</v>
      </c>
      <c r="F113" s="3">
        <v>45308</v>
      </c>
      <c r="G113">
        <v>202410</v>
      </c>
      <c r="H113" t="s">
        <v>125</v>
      </c>
      <c r="I113" t="s">
        <v>126</v>
      </c>
      <c r="J113" t="s">
        <v>81</v>
      </c>
      <c r="K113" t="s">
        <v>78</v>
      </c>
      <c r="L113" t="s">
        <v>167</v>
      </c>
      <c r="M113" t="s">
        <v>168</v>
      </c>
      <c r="N113" t="s">
        <v>81</v>
      </c>
      <c r="O113" t="s">
        <v>109</v>
      </c>
      <c r="P113" t="str">
        <f>"LOCKS                         "</f>
        <v xml:space="preserve">LOCKS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23.77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69.92</v>
      </c>
      <c r="BM113">
        <v>10.49</v>
      </c>
      <c r="BN113">
        <v>80.41</v>
      </c>
      <c r="BO113">
        <v>80.41</v>
      </c>
      <c r="BQ113" t="s">
        <v>375</v>
      </c>
      <c r="BR113" t="s">
        <v>140</v>
      </c>
      <c r="BS113" s="3">
        <v>45309</v>
      </c>
      <c r="BT113" s="4">
        <v>0.63055555555555554</v>
      </c>
      <c r="BU113" t="s">
        <v>278</v>
      </c>
      <c r="BV113" t="s">
        <v>89</v>
      </c>
      <c r="BW113" t="s">
        <v>342</v>
      </c>
      <c r="BX113" t="s">
        <v>343</v>
      </c>
      <c r="BY113">
        <v>1200</v>
      </c>
      <c r="BZ113" t="s">
        <v>113</v>
      </c>
      <c r="CC113" t="s">
        <v>168</v>
      </c>
      <c r="CD113">
        <v>6045</v>
      </c>
      <c r="CE113" t="s">
        <v>88</v>
      </c>
      <c r="CF113" s="3">
        <v>45309</v>
      </c>
      <c r="CI113">
        <v>1</v>
      </c>
      <c r="CJ113">
        <v>1</v>
      </c>
      <c r="CK113">
        <v>21</v>
      </c>
      <c r="CL113" t="s">
        <v>89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"009943516741"</f>
        <v>009943516741</v>
      </c>
      <c r="F114" s="3">
        <v>45308</v>
      </c>
      <c r="G114">
        <v>202410</v>
      </c>
      <c r="H114" t="s">
        <v>125</v>
      </c>
      <c r="I114" t="s">
        <v>126</v>
      </c>
      <c r="J114" t="s">
        <v>81</v>
      </c>
      <c r="K114" t="s">
        <v>78</v>
      </c>
      <c r="L114" t="s">
        <v>134</v>
      </c>
      <c r="M114" t="s">
        <v>135</v>
      </c>
      <c r="N114" t="s">
        <v>81</v>
      </c>
      <c r="O114" t="s">
        <v>82</v>
      </c>
      <c r="P114" t="str">
        <f>"LOCKS                         "</f>
        <v xml:space="preserve">LOCKS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5.57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518.5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3</v>
      </c>
      <c r="BI114">
        <v>75</v>
      </c>
      <c r="BJ114">
        <v>151.9</v>
      </c>
      <c r="BK114">
        <v>152</v>
      </c>
      <c r="BL114">
        <v>1530.86</v>
      </c>
      <c r="BM114">
        <v>229.63</v>
      </c>
      <c r="BN114">
        <v>1760.49</v>
      </c>
      <c r="BO114">
        <v>1760.49</v>
      </c>
      <c r="BQ114" t="s">
        <v>138</v>
      </c>
      <c r="BR114" t="s">
        <v>140</v>
      </c>
      <c r="BS114" s="3">
        <v>45313</v>
      </c>
      <c r="BT114" s="4">
        <v>0.41388888888888892</v>
      </c>
      <c r="BU114" t="s">
        <v>376</v>
      </c>
      <c r="BV114" t="s">
        <v>89</v>
      </c>
      <c r="BY114">
        <v>253125</v>
      </c>
      <c r="BZ114" t="s">
        <v>93</v>
      </c>
      <c r="CC114" t="s">
        <v>135</v>
      </c>
      <c r="CD114">
        <v>1034</v>
      </c>
      <c r="CE114" t="s">
        <v>88</v>
      </c>
      <c r="CF114" s="3">
        <v>45313</v>
      </c>
      <c r="CI114">
        <v>1</v>
      </c>
      <c r="CJ114">
        <v>3</v>
      </c>
      <c r="CK114">
        <v>43</v>
      </c>
      <c r="CL114" t="s">
        <v>89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"009943961617"</f>
        <v>009943961617</v>
      </c>
      <c r="F115" s="3">
        <v>45308</v>
      </c>
      <c r="G115">
        <v>202410</v>
      </c>
      <c r="H115" t="s">
        <v>125</v>
      </c>
      <c r="I115" t="s">
        <v>126</v>
      </c>
      <c r="J115" t="s">
        <v>81</v>
      </c>
      <c r="K115" t="s">
        <v>78</v>
      </c>
      <c r="L115" t="s">
        <v>115</v>
      </c>
      <c r="M115" t="s">
        <v>116</v>
      </c>
      <c r="N115" t="s">
        <v>81</v>
      </c>
      <c r="O115" t="s">
        <v>109</v>
      </c>
      <c r="P115" t="str">
        <f>"LOCKS                         "</f>
        <v xml:space="preserve">LOCKS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23.77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69.92</v>
      </c>
      <c r="BM115">
        <v>10.49</v>
      </c>
      <c r="BN115">
        <v>80.41</v>
      </c>
      <c r="BO115">
        <v>80.41</v>
      </c>
      <c r="BQ115" t="s">
        <v>129</v>
      </c>
      <c r="BR115" t="s">
        <v>140</v>
      </c>
      <c r="BS115" s="3">
        <v>45309</v>
      </c>
      <c r="BT115" s="4">
        <v>0.4375</v>
      </c>
      <c r="BU115" t="s">
        <v>263</v>
      </c>
      <c r="BV115" t="s">
        <v>86</v>
      </c>
      <c r="BY115">
        <v>1200</v>
      </c>
      <c r="BZ115" t="s">
        <v>113</v>
      </c>
      <c r="CA115" t="s">
        <v>377</v>
      </c>
      <c r="CC115" t="s">
        <v>116</v>
      </c>
      <c r="CD115" s="5" t="s">
        <v>148</v>
      </c>
      <c r="CE115" t="s">
        <v>88</v>
      </c>
      <c r="CF115" s="3">
        <v>45309</v>
      </c>
      <c r="CI115">
        <v>1</v>
      </c>
      <c r="CJ115">
        <v>1</v>
      </c>
      <c r="CK115">
        <v>21</v>
      </c>
      <c r="CL115" t="s">
        <v>89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"009943961616"</f>
        <v>009943961616</v>
      </c>
      <c r="F116" s="3">
        <v>45308</v>
      </c>
      <c r="G116">
        <v>202410</v>
      </c>
      <c r="H116" t="s">
        <v>125</v>
      </c>
      <c r="I116" t="s">
        <v>126</v>
      </c>
      <c r="J116" t="s">
        <v>81</v>
      </c>
      <c r="K116" t="s">
        <v>78</v>
      </c>
      <c r="L116" t="s">
        <v>115</v>
      </c>
      <c r="M116" t="s">
        <v>116</v>
      </c>
      <c r="N116" t="s">
        <v>81</v>
      </c>
      <c r="O116" t="s">
        <v>109</v>
      </c>
      <c r="P116" t="str">
        <f>"LOCKS                         "</f>
        <v xml:space="preserve">LOCKS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148.46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9.1</v>
      </c>
      <c r="BJ116">
        <v>12.4</v>
      </c>
      <c r="BK116">
        <v>12.5</v>
      </c>
      <c r="BL116">
        <v>436.74</v>
      </c>
      <c r="BM116">
        <v>65.510000000000005</v>
      </c>
      <c r="BN116">
        <v>502.25</v>
      </c>
      <c r="BO116">
        <v>502.25</v>
      </c>
      <c r="BQ116" t="s">
        <v>129</v>
      </c>
      <c r="BR116" t="s">
        <v>140</v>
      </c>
      <c r="BS116" s="3">
        <v>45309</v>
      </c>
      <c r="BT116" s="4">
        <v>0.4375</v>
      </c>
      <c r="BU116" t="s">
        <v>263</v>
      </c>
      <c r="BV116" t="s">
        <v>86</v>
      </c>
      <c r="BY116">
        <v>61920.800000000003</v>
      </c>
      <c r="BZ116" t="s">
        <v>113</v>
      </c>
      <c r="CA116" t="s">
        <v>377</v>
      </c>
      <c r="CC116" t="s">
        <v>116</v>
      </c>
      <c r="CD116" s="5" t="s">
        <v>148</v>
      </c>
      <c r="CE116" t="s">
        <v>88</v>
      </c>
      <c r="CF116" s="3">
        <v>45309</v>
      </c>
      <c r="CI116">
        <v>1</v>
      </c>
      <c r="CJ116">
        <v>1</v>
      </c>
      <c r="CK116">
        <v>21</v>
      </c>
      <c r="CL116" t="s">
        <v>89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"009944465709"</f>
        <v>009944465709</v>
      </c>
      <c r="F117" s="3">
        <v>45309</v>
      </c>
      <c r="G117">
        <v>202410</v>
      </c>
      <c r="H117" t="s">
        <v>274</v>
      </c>
      <c r="I117" t="s">
        <v>275</v>
      </c>
      <c r="J117" t="s">
        <v>81</v>
      </c>
      <c r="K117" t="s">
        <v>78</v>
      </c>
      <c r="L117" t="s">
        <v>158</v>
      </c>
      <c r="M117" t="s">
        <v>159</v>
      </c>
      <c r="N117" t="s">
        <v>378</v>
      </c>
      <c r="O117" t="s">
        <v>82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5.57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45.96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3</v>
      </c>
      <c r="BJ117">
        <v>10</v>
      </c>
      <c r="BK117">
        <v>10</v>
      </c>
      <c r="BL117">
        <v>140.78</v>
      </c>
      <c r="BM117">
        <v>21.12</v>
      </c>
      <c r="BN117">
        <v>161.9</v>
      </c>
      <c r="BO117">
        <v>161.9</v>
      </c>
      <c r="BQ117" t="s">
        <v>379</v>
      </c>
      <c r="BR117" t="s">
        <v>277</v>
      </c>
      <c r="BS117" s="3">
        <v>45315</v>
      </c>
      <c r="BT117" s="4">
        <v>0.52083333333333337</v>
      </c>
      <c r="BU117" t="s">
        <v>369</v>
      </c>
      <c r="BV117" t="s">
        <v>86</v>
      </c>
      <c r="BY117">
        <v>50000</v>
      </c>
      <c r="BZ117" t="s">
        <v>93</v>
      </c>
      <c r="CC117" t="s">
        <v>159</v>
      </c>
      <c r="CD117">
        <v>9301</v>
      </c>
      <c r="CE117" t="s">
        <v>88</v>
      </c>
      <c r="CF117" s="3">
        <v>45316</v>
      </c>
      <c r="CI117">
        <v>4</v>
      </c>
      <c r="CJ117">
        <v>4</v>
      </c>
      <c r="CK117">
        <v>41</v>
      </c>
      <c r="CL117" t="s">
        <v>89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"009944128256"</f>
        <v>009944128256</v>
      </c>
      <c r="F118" s="3">
        <v>45309</v>
      </c>
      <c r="G118">
        <v>202410</v>
      </c>
      <c r="H118" t="s">
        <v>274</v>
      </c>
      <c r="I118" t="s">
        <v>275</v>
      </c>
      <c r="J118" t="s">
        <v>81</v>
      </c>
      <c r="K118" t="s">
        <v>78</v>
      </c>
      <c r="L118" t="s">
        <v>252</v>
      </c>
      <c r="M118" t="s">
        <v>253</v>
      </c>
      <c r="N118" t="s">
        <v>380</v>
      </c>
      <c r="O118" t="s">
        <v>82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5.57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45.96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140.78</v>
      </c>
      <c r="BM118">
        <v>21.12</v>
      </c>
      <c r="BN118">
        <v>161.9</v>
      </c>
      <c r="BO118">
        <v>161.9</v>
      </c>
      <c r="BQ118" t="s">
        <v>381</v>
      </c>
      <c r="BR118" t="s">
        <v>277</v>
      </c>
      <c r="BS118" s="3">
        <v>45315</v>
      </c>
      <c r="BT118" s="4">
        <v>0.43263888888888885</v>
      </c>
      <c r="BU118" t="s">
        <v>382</v>
      </c>
      <c r="BV118" t="s">
        <v>89</v>
      </c>
      <c r="BW118" t="s">
        <v>161</v>
      </c>
      <c r="BX118" t="s">
        <v>383</v>
      </c>
      <c r="BY118">
        <v>1200</v>
      </c>
      <c r="BZ118" t="s">
        <v>93</v>
      </c>
      <c r="CA118" t="s">
        <v>384</v>
      </c>
      <c r="CC118" t="s">
        <v>253</v>
      </c>
      <c r="CD118">
        <v>1682</v>
      </c>
      <c r="CE118" t="s">
        <v>88</v>
      </c>
      <c r="CF118" s="3">
        <v>45315</v>
      </c>
      <c r="CI118">
        <v>3</v>
      </c>
      <c r="CJ118">
        <v>4</v>
      </c>
      <c r="CK118">
        <v>41</v>
      </c>
      <c r="CL118" t="s">
        <v>89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"009943716404"</f>
        <v>009943716404</v>
      </c>
      <c r="F119" s="3">
        <v>45309</v>
      </c>
      <c r="G119">
        <v>202410</v>
      </c>
      <c r="H119" t="s">
        <v>167</v>
      </c>
      <c r="I119" t="s">
        <v>168</v>
      </c>
      <c r="J119" t="s">
        <v>310</v>
      </c>
      <c r="K119" t="s">
        <v>78</v>
      </c>
      <c r="L119" t="s">
        <v>274</v>
      </c>
      <c r="M119" t="s">
        <v>275</v>
      </c>
      <c r="N119" t="s">
        <v>81</v>
      </c>
      <c r="O119" t="s">
        <v>82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5.57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180.52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3</v>
      </c>
      <c r="BI119">
        <v>44</v>
      </c>
      <c r="BJ119">
        <v>85.6</v>
      </c>
      <c r="BK119">
        <v>86</v>
      </c>
      <c r="BL119">
        <v>536.62</v>
      </c>
      <c r="BM119">
        <v>80.489999999999995</v>
      </c>
      <c r="BN119">
        <v>617.11</v>
      </c>
      <c r="BO119">
        <v>617.11</v>
      </c>
      <c r="BQ119" t="s">
        <v>385</v>
      </c>
      <c r="BR119" t="s">
        <v>314</v>
      </c>
      <c r="BS119" s="3">
        <v>45310</v>
      </c>
      <c r="BT119" s="4">
        <v>0.4375</v>
      </c>
      <c r="BU119" t="s">
        <v>277</v>
      </c>
      <c r="BV119" t="s">
        <v>86</v>
      </c>
      <c r="BY119">
        <v>427904</v>
      </c>
      <c r="BZ119" t="s">
        <v>93</v>
      </c>
      <c r="CC119" t="s">
        <v>275</v>
      </c>
      <c r="CD119">
        <v>5200</v>
      </c>
      <c r="CE119" t="s">
        <v>88</v>
      </c>
      <c r="CF119" s="3">
        <v>45310</v>
      </c>
      <c r="CI119">
        <v>2</v>
      </c>
      <c r="CJ119">
        <v>1</v>
      </c>
      <c r="CK119">
        <v>41</v>
      </c>
      <c r="CL119" t="s">
        <v>89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"009941209487"</f>
        <v>009941209487</v>
      </c>
      <c r="F120" s="3">
        <v>45309</v>
      </c>
      <c r="G120">
        <v>202410</v>
      </c>
      <c r="H120" t="s">
        <v>125</v>
      </c>
      <c r="I120" t="s">
        <v>126</v>
      </c>
      <c r="J120" t="s">
        <v>81</v>
      </c>
      <c r="K120" t="s">
        <v>78</v>
      </c>
      <c r="L120" t="s">
        <v>141</v>
      </c>
      <c r="M120" t="s">
        <v>137</v>
      </c>
      <c r="N120" t="s">
        <v>386</v>
      </c>
      <c r="O120" t="s">
        <v>109</v>
      </c>
      <c r="P120" t="str">
        <f>"LOCKS                         "</f>
        <v xml:space="preserve">LOCKS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35.64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0.8</v>
      </c>
      <c r="BJ120">
        <v>2.8</v>
      </c>
      <c r="BK120">
        <v>3</v>
      </c>
      <c r="BL120">
        <v>104.85</v>
      </c>
      <c r="BM120">
        <v>15.73</v>
      </c>
      <c r="BN120">
        <v>120.58</v>
      </c>
      <c r="BO120">
        <v>120.58</v>
      </c>
      <c r="BQ120" t="s">
        <v>270</v>
      </c>
      <c r="BR120" t="s">
        <v>130</v>
      </c>
      <c r="BS120" s="3">
        <v>45310</v>
      </c>
      <c r="BT120" s="4">
        <v>0.5</v>
      </c>
      <c r="BU120" t="s">
        <v>387</v>
      </c>
      <c r="BV120" t="s">
        <v>89</v>
      </c>
      <c r="BY120">
        <v>14066.25</v>
      </c>
      <c r="BZ120" t="s">
        <v>113</v>
      </c>
      <c r="CC120" t="s">
        <v>137</v>
      </c>
      <c r="CD120">
        <v>6536</v>
      </c>
      <c r="CE120" t="s">
        <v>88</v>
      </c>
      <c r="CF120" s="3">
        <v>45310</v>
      </c>
      <c r="CI120">
        <v>1</v>
      </c>
      <c r="CJ120">
        <v>1</v>
      </c>
      <c r="CK120">
        <v>21</v>
      </c>
      <c r="CL120" t="s">
        <v>89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"009941330982"</f>
        <v>009941330982</v>
      </c>
      <c r="F121" s="3">
        <v>45309</v>
      </c>
      <c r="G121">
        <v>202410</v>
      </c>
      <c r="H121" t="s">
        <v>125</v>
      </c>
      <c r="I121" t="s">
        <v>126</v>
      </c>
      <c r="J121" t="s">
        <v>81</v>
      </c>
      <c r="K121" t="s">
        <v>78</v>
      </c>
      <c r="L121" t="s">
        <v>197</v>
      </c>
      <c r="M121" t="s">
        <v>198</v>
      </c>
      <c r="N121" t="s">
        <v>388</v>
      </c>
      <c r="O121" t="s">
        <v>109</v>
      </c>
      <c r="P121" t="str">
        <f>"LOCKS                         "</f>
        <v xml:space="preserve">LOCKS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77.239999999999995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1.7</v>
      </c>
      <c r="BJ121">
        <v>3.5</v>
      </c>
      <c r="BK121">
        <v>3.5</v>
      </c>
      <c r="BL121">
        <v>227.23</v>
      </c>
      <c r="BM121">
        <v>34.08</v>
      </c>
      <c r="BN121">
        <v>261.31</v>
      </c>
      <c r="BO121">
        <v>261.31</v>
      </c>
      <c r="BQ121" t="s">
        <v>389</v>
      </c>
      <c r="BR121" t="s">
        <v>130</v>
      </c>
      <c r="BS121" s="3">
        <v>45310</v>
      </c>
      <c r="BT121" s="4">
        <v>0.53194444444444444</v>
      </c>
      <c r="BU121" t="s">
        <v>390</v>
      </c>
      <c r="BV121" t="s">
        <v>86</v>
      </c>
      <c r="BY121">
        <v>17433.63</v>
      </c>
      <c r="BZ121" t="s">
        <v>113</v>
      </c>
      <c r="CA121" t="s">
        <v>391</v>
      </c>
      <c r="CC121" t="s">
        <v>198</v>
      </c>
      <c r="CD121" s="5" t="s">
        <v>202</v>
      </c>
      <c r="CE121" t="s">
        <v>88</v>
      </c>
      <c r="CF121" s="3">
        <v>45313</v>
      </c>
      <c r="CI121">
        <v>1</v>
      </c>
      <c r="CJ121">
        <v>1</v>
      </c>
      <c r="CK121">
        <v>23</v>
      </c>
      <c r="CL121" t="s">
        <v>89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"009943961615"</f>
        <v>009943961615</v>
      </c>
      <c r="F122" s="3">
        <v>45309</v>
      </c>
      <c r="G122">
        <v>202410</v>
      </c>
      <c r="H122" t="s">
        <v>125</v>
      </c>
      <c r="I122" t="s">
        <v>126</v>
      </c>
      <c r="J122" t="s">
        <v>81</v>
      </c>
      <c r="K122" t="s">
        <v>78</v>
      </c>
      <c r="L122" t="s">
        <v>115</v>
      </c>
      <c r="M122" t="s">
        <v>116</v>
      </c>
      <c r="N122" t="s">
        <v>392</v>
      </c>
      <c r="O122" t="s">
        <v>109</v>
      </c>
      <c r="P122" t="str">
        <f>"LOCKS                         "</f>
        <v xml:space="preserve">LOCKS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23.77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69.92</v>
      </c>
      <c r="BM122">
        <v>10.49</v>
      </c>
      <c r="BN122">
        <v>80.41</v>
      </c>
      <c r="BO122">
        <v>80.41</v>
      </c>
      <c r="BQ122" t="s">
        <v>393</v>
      </c>
      <c r="BR122" t="s">
        <v>140</v>
      </c>
      <c r="BS122" s="3">
        <v>45310</v>
      </c>
      <c r="BT122" s="4">
        <v>0.56944444444444442</v>
      </c>
      <c r="BU122" t="s">
        <v>394</v>
      </c>
      <c r="BV122" t="s">
        <v>89</v>
      </c>
      <c r="BY122">
        <v>1200</v>
      </c>
      <c r="BZ122" t="s">
        <v>113</v>
      </c>
      <c r="CA122" t="s">
        <v>395</v>
      </c>
      <c r="CC122" t="s">
        <v>116</v>
      </c>
      <c r="CD122" s="5" t="s">
        <v>148</v>
      </c>
      <c r="CE122" t="s">
        <v>88</v>
      </c>
      <c r="CF122" s="3">
        <v>45314</v>
      </c>
      <c r="CI122">
        <v>1</v>
      </c>
      <c r="CJ122">
        <v>1</v>
      </c>
      <c r="CK122">
        <v>21</v>
      </c>
      <c r="CL122" t="s">
        <v>89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"009943958904"</f>
        <v>009943958904</v>
      </c>
      <c r="F123" s="3">
        <v>45309</v>
      </c>
      <c r="G123">
        <v>202410</v>
      </c>
      <c r="H123" t="s">
        <v>125</v>
      </c>
      <c r="I123" t="s">
        <v>126</v>
      </c>
      <c r="J123" t="s">
        <v>81</v>
      </c>
      <c r="K123" t="s">
        <v>78</v>
      </c>
      <c r="L123" t="s">
        <v>118</v>
      </c>
      <c r="M123" t="s">
        <v>119</v>
      </c>
      <c r="N123" t="s">
        <v>81</v>
      </c>
      <c r="O123" t="s">
        <v>109</v>
      </c>
      <c r="P123" t="str">
        <f>"LOCKS                         "</f>
        <v xml:space="preserve">LOCKS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98.04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1.1000000000000001</v>
      </c>
      <c r="BJ123">
        <v>4.2</v>
      </c>
      <c r="BK123">
        <v>4.5</v>
      </c>
      <c r="BL123">
        <v>288.41000000000003</v>
      </c>
      <c r="BM123">
        <v>43.26</v>
      </c>
      <c r="BN123">
        <v>331.67</v>
      </c>
      <c r="BO123">
        <v>331.67</v>
      </c>
      <c r="BQ123" t="s">
        <v>179</v>
      </c>
      <c r="BR123" t="s">
        <v>140</v>
      </c>
      <c r="BS123" s="3">
        <v>45310</v>
      </c>
      <c r="BT123" s="4">
        <v>0.43611111111111112</v>
      </c>
      <c r="BU123" t="s">
        <v>396</v>
      </c>
      <c r="BV123" t="s">
        <v>86</v>
      </c>
      <c r="BY123">
        <v>21235.5</v>
      </c>
      <c r="BZ123" t="s">
        <v>113</v>
      </c>
      <c r="CA123" t="s">
        <v>124</v>
      </c>
      <c r="CC123" t="s">
        <v>119</v>
      </c>
      <c r="CD123">
        <v>2570</v>
      </c>
      <c r="CE123" t="s">
        <v>88</v>
      </c>
      <c r="CF123" s="3">
        <v>45314</v>
      </c>
      <c r="CI123">
        <v>1</v>
      </c>
      <c r="CJ123">
        <v>1</v>
      </c>
      <c r="CK123">
        <v>23</v>
      </c>
      <c r="CL123" t="s">
        <v>89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"009942133739"</f>
        <v>009942133739</v>
      </c>
      <c r="F124" s="3">
        <v>45309</v>
      </c>
      <c r="G124">
        <v>202410</v>
      </c>
      <c r="H124" t="s">
        <v>125</v>
      </c>
      <c r="I124" t="s">
        <v>126</v>
      </c>
      <c r="J124" t="s">
        <v>81</v>
      </c>
      <c r="K124" t="s">
        <v>78</v>
      </c>
      <c r="L124" t="s">
        <v>154</v>
      </c>
      <c r="M124" t="s">
        <v>155</v>
      </c>
      <c r="N124" t="s">
        <v>81</v>
      </c>
      <c r="O124" t="s">
        <v>82</v>
      </c>
      <c r="P124" t="str">
        <f>"LOCKS                         "</f>
        <v xml:space="preserve">LOCKS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5.57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309.88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15.9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2</v>
      </c>
      <c r="BI124">
        <v>38.5</v>
      </c>
      <c r="BJ124">
        <v>89</v>
      </c>
      <c r="BK124">
        <v>89</v>
      </c>
      <c r="BL124">
        <v>933.05</v>
      </c>
      <c r="BM124">
        <v>139.96</v>
      </c>
      <c r="BN124">
        <v>1073.01</v>
      </c>
      <c r="BO124">
        <v>1073.01</v>
      </c>
      <c r="BQ124" t="s">
        <v>260</v>
      </c>
      <c r="BR124" t="s">
        <v>140</v>
      </c>
      <c r="BS124" s="3">
        <v>45310</v>
      </c>
      <c r="BT124" s="4">
        <v>0.44930555555555557</v>
      </c>
      <c r="BU124" t="s">
        <v>260</v>
      </c>
      <c r="BV124" t="s">
        <v>86</v>
      </c>
      <c r="BY124">
        <v>445104.18</v>
      </c>
      <c r="BZ124" t="s">
        <v>157</v>
      </c>
      <c r="CA124" t="s">
        <v>397</v>
      </c>
      <c r="CC124" t="s">
        <v>155</v>
      </c>
      <c r="CD124">
        <v>8460</v>
      </c>
      <c r="CE124" t="s">
        <v>88</v>
      </c>
      <c r="CF124" s="3">
        <v>45320</v>
      </c>
      <c r="CI124">
        <v>1</v>
      </c>
      <c r="CJ124">
        <v>1</v>
      </c>
      <c r="CK124">
        <v>43</v>
      </c>
      <c r="CL124" t="s">
        <v>89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"009943019305"</f>
        <v>009943019305</v>
      </c>
      <c r="F125" s="3">
        <v>45309</v>
      </c>
      <c r="G125">
        <v>202410</v>
      </c>
      <c r="H125" t="s">
        <v>106</v>
      </c>
      <c r="I125" t="s">
        <v>107</v>
      </c>
      <c r="J125" t="s">
        <v>81</v>
      </c>
      <c r="K125" t="s">
        <v>78</v>
      </c>
      <c r="L125" t="s">
        <v>79</v>
      </c>
      <c r="M125" t="s">
        <v>80</v>
      </c>
      <c r="N125" t="s">
        <v>81</v>
      </c>
      <c r="O125" t="s">
        <v>82</v>
      </c>
      <c r="P125" t="str">
        <f>"STOCK                         "</f>
        <v xml:space="preserve">STOCK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428.79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6</v>
      </c>
      <c r="BI125">
        <v>130.30000000000001</v>
      </c>
      <c r="BJ125">
        <v>216.6</v>
      </c>
      <c r="BK125">
        <v>217</v>
      </c>
      <c r="BL125">
        <v>1266.97</v>
      </c>
      <c r="BM125">
        <v>190.05</v>
      </c>
      <c r="BN125">
        <v>1457.02</v>
      </c>
      <c r="BO125">
        <v>1457.02</v>
      </c>
      <c r="BQ125" t="s">
        <v>176</v>
      </c>
      <c r="BR125" t="s">
        <v>398</v>
      </c>
      <c r="BS125" s="3">
        <v>45313</v>
      </c>
      <c r="BT125" s="4">
        <v>0.43055555555555558</v>
      </c>
      <c r="BU125" t="s">
        <v>85</v>
      </c>
      <c r="BV125" t="s">
        <v>86</v>
      </c>
      <c r="BY125">
        <v>1083185.4099999999</v>
      </c>
      <c r="BZ125" t="s">
        <v>93</v>
      </c>
      <c r="CA125" t="s">
        <v>87</v>
      </c>
      <c r="CC125" t="s">
        <v>80</v>
      </c>
      <c r="CD125">
        <v>2196</v>
      </c>
      <c r="CE125" t="s">
        <v>88</v>
      </c>
      <c r="CF125" s="3">
        <v>45313</v>
      </c>
      <c r="CI125">
        <v>3</v>
      </c>
      <c r="CJ125">
        <v>2</v>
      </c>
      <c r="CK125">
        <v>41</v>
      </c>
      <c r="CL125" t="s">
        <v>89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"009943516740"</f>
        <v>009943516740</v>
      </c>
      <c r="F126" s="3">
        <v>45309</v>
      </c>
      <c r="G126">
        <v>202410</v>
      </c>
      <c r="H126" t="s">
        <v>125</v>
      </c>
      <c r="I126" t="s">
        <v>126</v>
      </c>
      <c r="J126" t="s">
        <v>81</v>
      </c>
      <c r="K126" t="s">
        <v>78</v>
      </c>
      <c r="L126" t="s">
        <v>134</v>
      </c>
      <c r="M126" t="s">
        <v>135</v>
      </c>
      <c r="N126" t="s">
        <v>81</v>
      </c>
      <c r="O126" t="s">
        <v>82</v>
      </c>
      <c r="P126" t="str">
        <f>"LOCKS                         "</f>
        <v xml:space="preserve">LOCKS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5.57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64.83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2</v>
      </c>
      <c r="BJ126">
        <v>7.2</v>
      </c>
      <c r="BK126">
        <v>8</v>
      </c>
      <c r="BL126">
        <v>196.28</v>
      </c>
      <c r="BM126">
        <v>29.44</v>
      </c>
      <c r="BN126">
        <v>225.72</v>
      </c>
      <c r="BO126">
        <v>225.72</v>
      </c>
      <c r="BQ126" t="s">
        <v>129</v>
      </c>
      <c r="BR126" t="s">
        <v>140</v>
      </c>
      <c r="BS126" s="3">
        <v>45310</v>
      </c>
      <c r="BT126" s="4">
        <v>0.39374999999999999</v>
      </c>
      <c r="BU126" t="s">
        <v>297</v>
      </c>
      <c r="BV126" t="s">
        <v>86</v>
      </c>
      <c r="BY126">
        <v>36000</v>
      </c>
      <c r="BZ126" t="s">
        <v>93</v>
      </c>
      <c r="CC126" t="s">
        <v>135</v>
      </c>
      <c r="CD126">
        <v>1034</v>
      </c>
      <c r="CE126" t="s">
        <v>88</v>
      </c>
      <c r="CF126" s="3">
        <v>45312</v>
      </c>
      <c r="CI126">
        <v>1</v>
      </c>
      <c r="CJ126">
        <v>1</v>
      </c>
      <c r="CK126">
        <v>43</v>
      </c>
      <c r="CL126" t="s">
        <v>89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"009943430002"</f>
        <v>009943430002</v>
      </c>
      <c r="F127" s="3">
        <v>45309</v>
      </c>
      <c r="G127">
        <v>202410</v>
      </c>
      <c r="H127" t="s">
        <v>125</v>
      </c>
      <c r="I127" t="s">
        <v>126</v>
      </c>
      <c r="J127" t="s">
        <v>81</v>
      </c>
      <c r="K127" t="s">
        <v>78</v>
      </c>
      <c r="L127" t="s">
        <v>115</v>
      </c>
      <c r="M127" t="s">
        <v>116</v>
      </c>
      <c r="N127" t="s">
        <v>81</v>
      </c>
      <c r="O127" t="s">
        <v>109</v>
      </c>
      <c r="P127" t="str">
        <f>"LOCKS                         "</f>
        <v xml:space="preserve">LOCKS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23.77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69.92</v>
      </c>
      <c r="BM127">
        <v>10.49</v>
      </c>
      <c r="BN127">
        <v>80.41</v>
      </c>
      <c r="BO127">
        <v>80.41</v>
      </c>
      <c r="BQ127" t="s">
        <v>129</v>
      </c>
      <c r="BR127" t="s">
        <v>355</v>
      </c>
      <c r="BS127" s="3">
        <v>45310</v>
      </c>
      <c r="BT127" s="4">
        <v>0.56944444444444442</v>
      </c>
      <c r="BU127" t="s">
        <v>399</v>
      </c>
      <c r="BV127" t="s">
        <v>89</v>
      </c>
      <c r="BY127">
        <v>1200</v>
      </c>
      <c r="BZ127" t="s">
        <v>113</v>
      </c>
      <c r="CA127" t="s">
        <v>147</v>
      </c>
      <c r="CC127" t="s">
        <v>116</v>
      </c>
      <c r="CD127" s="5" t="s">
        <v>148</v>
      </c>
      <c r="CE127" t="s">
        <v>88</v>
      </c>
      <c r="CF127" s="3">
        <v>45314</v>
      </c>
      <c r="CI127">
        <v>1</v>
      </c>
      <c r="CJ127">
        <v>1</v>
      </c>
      <c r="CK127">
        <v>21</v>
      </c>
      <c r="CL127" t="s">
        <v>89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"009943516739"</f>
        <v>009943516739</v>
      </c>
      <c r="F128" s="3">
        <v>45309</v>
      </c>
      <c r="G128">
        <v>202410</v>
      </c>
      <c r="H128" t="s">
        <v>125</v>
      </c>
      <c r="I128" t="s">
        <v>126</v>
      </c>
      <c r="J128" t="s">
        <v>81</v>
      </c>
      <c r="K128" t="s">
        <v>78</v>
      </c>
      <c r="L128" t="s">
        <v>134</v>
      </c>
      <c r="M128" t="s">
        <v>135</v>
      </c>
      <c r="N128" t="s">
        <v>81</v>
      </c>
      <c r="O128" t="s">
        <v>82</v>
      </c>
      <c r="P128" t="str">
        <f>"SMALL                         "</f>
        <v xml:space="preserve">SMALL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64.83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2</v>
      </c>
      <c r="BJ128">
        <v>7.2</v>
      </c>
      <c r="BK128">
        <v>8</v>
      </c>
      <c r="BL128">
        <v>196.28</v>
      </c>
      <c r="BM128">
        <v>29.44</v>
      </c>
      <c r="BN128">
        <v>225.72</v>
      </c>
      <c r="BO128">
        <v>225.72</v>
      </c>
      <c r="BQ128" t="s">
        <v>129</v>
      </c>
      <c r="BR128" t="s">
        <v>140</v>
      </c>
      <c r="BS128" s="3">
        <v>45310</v>
      </c>
      <c r="BT128" s="4">
        <v>0.39305555555555555</v>
      </c>
      <c r="BU128" t="s">
        <v>297</v>
      </c>
      <c r="BV128" t="s">
        <v>86</v>
      </c>
      <c r="BY128">
        <v>36000</v>
      </c>
      <c r="BZ128" t="s">
        <v>93</v>
      </c>
      <c r="CC128" t="s">
        <v>135</v>
      </c>
      <c r="CD128">
        <v>1034</v>
      </c>
      <c r="CE128" t="s">
        <v>88</v>
      </c>
      <c r="CF128" s="3">
        <v>45312</v>
      </c>
      <c r="CI128">
        <v>1</v>
      </c>
      <c r="CJ128">
        <v>1</v>
      </c>
      <c r="CK128">
        <v>43</v>
      </c>
      <c r="CL128" t="s">
        <v>89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"009942600908"</f>
        <v>009942600908</v>
      </c>
      <c r="F129" s="3">
        <v>45309</v>
      </c>
      <c r="G129">
        <v>202410</v>
      </c>
      <c r="H129" t="s">
        <v>125</v>
      </c>
      <c r="I129" t="s">
        <v>126</v>
      </c>
      <c r="J129" t="s">
        <v>81</v>
      </c>
      <c r="K129" t="s">
        <v>78</v>
      </c>
      <c r="L129" t="s">
        <v>229</v>
      </c>
      <c r="M129" t="s">
        <v>230</v>
      </c>
      <c r="N129" t="s">
        <v>400</v>
      </c>
      <c r="O129" t="s">
        <v>109</v>
      </c>
      <c r="P129" t="str">
        <f>"LOCKS                         "</f>
        <v xml:space="preserve">LOCKS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46.05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135.47</v>
      </c>
      <c r="BM129">
        <v>20.32</v>
      </c>
      <c r="BN129">
        <v>155.79</v>
      </c>
      <c r="BO129">
        <v>155.79</v>
      </c>
      <c r="BQ129" t="s">
        <v>401</v>
      </c>
      <c r="BR129" t="s">
        <v>140</v>
      </c>
      <c r="BS129" s="3">
        <v>45310</v>
      </c>
      <c r="BT129" s="4">
        <v>0.67847222222222225</v>
      </c>
      <c r="BU129" t="s">
        <v>402</v>
      </c>
      <c r="BV129" t="s">
        <v>86</v>
      </c>
      <c r="BY129">
        <v>1200</v>
      </c>
      <c r="BZ129" t="s">
        <v>113</v>
      </c>
      <c r="CA129" t="s">
        <v>234</v>
      </c>
      <c r="CC129" t="s">
        <v>230</v>
      </c>
      <c r="CD129" s="5" t="s">
        <v>235</v>
      </c>
      <c r="CE129" t="s">
        <v>88</v>
      </c>
      <c r="CF129" s="3">
        <v>45314</v>
      </c>
      <c r="CI129">
        <v>1</v>
      </c>
      <c r="CJ129">
        <v>1</v>
      </c>
      <c r="CK129">
        <v>23</v>
      </c>
      <c r="CL129" t="s">
        <v>89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"009944381127"</f>
        <v>009944381127</v>
      </c>
      <c r="F130" s="3">
        <v>45310</v>
      </c>
      <c r="G130">
        <v>202410</v>
      </c>
      <c r="H130" t="s">
        <v>127</v>
      </c>
      <c r="I130" t="s">
        <v>128</v>
      </c>
      <c r="J130" t="s">
        <v>81</v>
      </c>
      <c r="K130" t="s">
        <v>78</v>
      </c>
      <c r="L130" t="s">
        <v>125</v>
      </c>
      <c r="M130" t="s">
        <v>126</v>
      </c>
      <c r="N130" t="s">
        <v>81</v>
      </c>
      <c r="O130" t="s">
        <v>82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5.57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299.94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3</v>
      </c>
      <c r="BI130">
        <v>84.5</v>
      </c>
      <c r="BJ130">
        <v>85.7</v>
      </c>
      <c r="BK130">
        <v>86</v>
      </c>
      <c r="BL130">
        <v>887.92</v>
      </c>
      <c r="BM130">
        <v>133.19</v>
      </c>
      <c r="BN130">
        <v>1021.11</v>
      </c>
      <c r="BO130">
        <v>1021.11</v>
      </c>
      <c r="BQ130" t="s">
        <v>121</v>
      </c>
      <c r="BR130" t="s">
        <v>184</v>
      </c>
      <c r="BS130" s="3">
        <v>45313</v>
      </c>
      <c r="BT130" s="4">
        <v>0.4284722222222222</v>
      </c>
      <c r="BU130" t="s">
        <v>85</v>
      </c>
      <c r="BV130" t="s">
        <v>86</v>
      </c>
      <c r="BY130">
        <v>428289</v>
      </c>
      <c r="BZ130" t="s">
        <v>93</v>
      </c>
      <c r="CA130" t="s">
        <v>87</v>
      </c>
      <c r="CC130" t="s">
        <v>126</v>
      </c>
      <c r="CD130">
        <v>2146</v>
      </c>
      <c r="CE130" t="s">
        <v>88</v>
      </c>
      <c r="CF130" s="3">
        <v>45313</v>
      </c>
      <c r="CI130">
        <v>2</v>
      </c>
      <c r="CJ130">
        <v>1</v>
      </c>
      <c r="CK130">
        <v>43</v>
      </c>
      <c r="CL130" t="s">
        <v>89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"009944087085"</f>
        <v>009944087085</v>
      </c>
      <c r="F131" s="3">
        <v>45310</v>
      </c>
      <c r="G131">
        <v>202410</v>
      </c>
      <c r="H131" t="s">
        <v>125</v>
      </c>
      <c r="I131" t="s">
        <v>126</v>
      </c>
      <c r="J131" t="s">
        <v>81</v>
      </c>
      <c r="K131" t="s">
        <v>78</v>
      </c>
      <c r="L131" t="s">
        <v>106</v>
      </c>
      <c r="M131" t="s">
        <v>107</v>
      </c>
      <c r="N131" t="s">
        <v>81</v>
      </c>
      <c r="O131" t="s">
        <v>82</v>
      </c>
      <c r="P131" t="str">
        <f>"LOCKS                         "</f>
        <v xml:space="preserve">LOCKS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5.57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45.96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1.3</v>
      </c>
      <c r="BJ131">
        <v>3.1</v>
      </c>
      <c r="BK131">
        <v>4</v>
      </c>
      <c r="BL131">
        <v>140.78</v>
      </c>
      <c r="BM131">
        <v>21.12</v>
      </c>
      <c r="BN131">
        <v>161.9</v>
      </c>
      <c r="BO131">
        <v>161.9</v>
      </c>
      <c r="BQ131" t="s">
        <v>129</v>
      </c>
      <c r="BR131" t="s">
        <v>140</v>
      </c>
      <c r="BS131" s="3">
        <v>45313</v>
      </c>
      <c r="BT131" s="4">
        <v>0.56111111111111112</v>
      </c>
      <c r="BU131" t="s">
        <v>403</v>
      </c>
      <c r="BV131" t="s">
        <v>86</v>
      </c>
      <c r="BY131">
        <v>15298.98</v>
      </c>
      <c r="BZ131" t="s">
        <v>93</v>
      </c>
      <c r="CA131" t="s">
        <v>214</v>
      </c>
      <c r="CC131" t="s">
        <v>107</v>
      </c>
      <c r="CD131">
        <v>7569</v>
      </c>
      <c r="CE131" t="s">
        <v>88</v>
      </c>
      <c r="CF131" s="3">
        <v>45314</v>
      </c>
      <c r="CI131">
        <v>3</v>
      </c>
      <c r="CJ131">
        <v>1</v>
      </c>
      <c r="CK131">
        <v>41</v>
      </c>
      <c r="CL131" t="s">
        <v>89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"009941330981"</f>
        <v>009941330981</v>
      </c>
      <c r="F132" s="3">
        <v>45310</v>
      </c>
      <c r="G132">
        <v>202410</v>
      </c>
      <c r="H132" t="s">
        <v>125</v>
      </c>
      <c r="I132" t="s">
        <v>126</v>
      </c>
      <c r="J132" t="s">
        <v>81</v>
      </c>
      <c r="K132" t="s">
        <v>78</v>
      </c>
      <c r="L132" t="s">
        <v>197</v>
      </c>
      <c r="M132" t="s">
        <v>198</v>
      </c>
      <c r="N132" t="s">
        <v>81</v>
      </c>
      <c r="O132" t="s">
        <v>82</v>
      </c>
      <c r="P132" t="str">
        <f>"LOCKS                         "</f>
        <v xml:space="preserve">LOCKS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5.57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64.83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3.8</v>
      </c>
      <c r="BJ132">
        <v>3</v>
      </c>
      <c r="BK132">
        <v>4</v>
      </c>
      <c r="BL132">
        <v>196.28</v>
      </c>
      <c r="BM132">
        <v>29.44</v>
      </c>
      <c r="BN132">
        <v>225.72</v>
      </c>
      <c r="BO132">
        <v>225.72</v>
      </c>
      <c r="BQ132" t="s">
        <v>129</v>
      </c>
      <c r="BR132" t="s">
        <v>192</v>
      </c>
      <c r="BS132" s="3">
        <v>45313</v>
      </c>
      <c r="BT132" s="4">
        <v>0.52083333333333337</v>
      </c>
      <c r="BU132" t="s">
        <v>404</v>
      </c>
      <c r="BV132" t="s">
        <v>86</v>
      </c>
      <c r="BY132">
        <v>14956.8</v>
      </c>
      <c r="BZ132" t="s">
        <v>93</v>
      </c>
      <c r="CA132" t="s">
        <v>391</v>
      </c>
      <c r="CC132" t="s">
        <v>198</v>
      </c>
      <c r="CD132" s="5" t="s">
        <v>202</v>
      </c>
      <c r="CE132" t="s">
        <v>88</v>
      </c>
      <c r="CF132" s="3">
        <v>45314</v>
      </c>
      <c r="CI132">
        <v>1</v>
      </c>
      <c r="CJ132">
        <v>1</v>
      </c>
      <c r="CK132">
        <v>43</v>
      </c>
      <c r="CL132" t="s">
        <v>89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"009944087060"</f>
        <v>009944087060</v>
      </c>
      <c r="F133" s="3">
        <v>45310</v>
      </c>
      <c r="G133">
        <v>202410</v>
      </c>
      <c r="H133" t="s">
        <v>125</v>
      </c>
      <c r="I133" t="s">
        <v>126</v>
      </c>
      <c r="J133" t="s">
        <v>81</v>
      </c>
      <c r="K133" t="s">
        <v>78</v>
      </c>
      <c r="L133" t="s">
        <v>106</v>
      </c>
      <c r="M133" t="s">
        <v>107</v>
      </c>
      <c r="N133" t="s">
        <v>81</v>
      </c>
      <c r="O133" t="s">
        <v>82</v>
      </c>
      <c r="P133" t="str">
        <f>"LOCKS                         "</f>
        <v xml:space="preserve">LOCKS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5.57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551.98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7</v>
      </c>
      <c r="BI133">
        <v>208.1</v>
      </c>
      <c r="BJ133">
        <v>281.89999999999998</v>
      </c>
      <c r="BK133">
        <v>282</v>
      </c>
      <c r="BL133">
        <v>1629.36</v>
      </c>
      <c r="BM133">
        <v>244.4</v>
      </c>
      <c r="BN133">
        <v>1873.76</v>
      </c>
      <c r="BO133">
        <v>1873.76</v>
      </c>
      <c r="BQ133" t="s">
        <v>129</v>
      </c>
      <c r="BR133" t="s">
        <v>140</v>
      </c>
      <c r="BS133" s="3">
        <v>45313</v>
      </c>
      <c r="BT133" s="4">
        <v>0.56111111111111112</v>
      </c>
      <c r="BU133" t="s">
        <v>403</v>
      </c>
      <c r="BV133" t="s">
        <v>86</v>
      </c>
      <c r="BY133">
        <v>1409254.49</v>
      </c>
      <c r="BZ133" t="s">
        <v>93</v>
      </c>
      <c r="CA133" t="s">
        <v>214</v>
      </c>
      <c r="CC133" t="s">
        <v>107</v>
      </c>
      <c r="CD133">
        <v>7569</v>
      </c>
      <c r="CE133" t="s">
        <v>88</v>
      </c>
      <c r="CF133" s="3">
        <v>45314</v>
      </c>
      <c r="CI133">
        <v>3</v>
      </c>
      <c r="CJ133">
        <v>1</v>
      </c>
      <c r="CK133">
        <v>41</v>
      </c>
      <c r="CL133" t="s">
        <v>89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"009943958863"</f>
        <v>009943958863</v>
      </c>
      <c r="F134" s="3">
        <v>45310</v>
      </c>
      <c r="G134">
        <v>202410</v>
      </c>
      <c r="H134" t="s">
        <v>125</v>
      </c>
      <c r="I134" t="s">
        <v>126</v>
      </c>
      <c r="J134" t="s">
        <v>81</v>
      </c>
      <c r="K134" t="s">
        <v>78</v>
      </c>
      <c r="L134" t="s">
        <v>330</v>
      </c>
      <c r="M134" t="s">
        <v>331</v>
      </c>
      <c r="N134" t="s">
        <v>81</v>
      </c>
      <c r="O134" t="s">
        <v>82</v>
      </c>
      <c r="P134" t="str">
        <f>"LOCKS                         "</f>
        <v xml:space="preserve">LOCKS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5.57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64.83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11.9</v>
      </c>
      <c r="BJ134">
        <v>14.2</v>
      </c>
      <c r="BK134">
        <v>15</v>
      </c>
      <c r="BL134">
        <v>196.28</v>
      </c>
      <c r="BM134">
        <v>29.44</v>
      </c>
      <c r="BN134">
        <v>225.72</v>
      </c>
      <c r="BO134">
        <v>225.72</v>
      </c>
      <c r="BQ134" t="s">
        <v>129</v>
      </c>
      <c r="BR134" t="s">
        <v>140</v>
      </c>
      <c r="BS134" s="3">
        <v>45313</v>
      </c>
      <c r="BT134" s="4">
        <v>0.5854166666666667</v>
      </c>
      <c r="BU134" t="s">
        <v>333</v>
      </c>
      <c r="BV134" t="s">
        <v>86</v>
      </c>
      <c r="BY134">
        <v>71061.119999999995</v>
      </c>
      <c r="BZ134" t="s">
        <v>93</v>
      </c>
      <c r="CC134" t="s">
        <v>331</v>
      </c>
      <c r="CD134">
        <v>8160</v>
      </c>
      <c r="CE134" t="s">
        <v>88</v>
      </c>
      <c r="CF134" s="3">
        <v>45314</v>
      </c>
      <c r="CI134">
        <v>4</v>
      </c>
      <c r="CJ134">
        <v>1</v>
      </c>
      <c r="CK134">
        <v>43</v>
      </c>
      <c r="CL134" t="s">
        <v>89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"009943551558"</f>
        <v>009943551558</v>
      </c>
      <c r="F135" s="3">
        <v>45310</v>
      </c>
      <c r="G135">
        <v>202410</v>
      </c>
      <c r="H135" t="s">
        <v>115</v>
      </c>
      <c r="I135" t="s">
        <v>116</v>
      </c>
      <c r="J135" t="s">
        <v>81</v>
      </c>
      <c r="K135" t="s">
        <v>78</v>
      </c>
      <c r="L135" t="s">
        <v>79</v>
      </c>
      <c r="M135" t="s">
        <v>80</v>
      </c>
      <c r="N135" t="s">
        <v>81</v>
      </c>
      <c r="O135" t="s">
        <v>82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5.57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178.63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3</v>
      </c>
      <c r="BI135">
        <v>85</v>
      </c>
      <c r="BJ135">
        <v>78.900000000000006</v>
      </c>
      <c r="BK135">
        <v>85</v>
      </c>
      <c r="BL135">
        <v>531.04999999999995</v>
      </c>
      <c r="BM135">
        <v>79.66</v>
      </c>
      <c r="BN135">
        <v>610.71</v>
      </c>
      <c r="BO135">
        <v>610.71</v>
      </c>
      <c r="BQ135" t="s">
        <v>83</v>
      </c>
      <c r="BR135" t="s">
        <v>117</v>
      </c>
      <c r="BS135" s="3">
        <v>45313</v>
      </c>
      <c r="BT135" s="4">
        <v>0.42986111111111108</v>
      </c>
      <c r="BU135" t="s">
        <v>85</v>
      </c>
      <c r="BV135" t="s">
        <v>86</v>
      </c>
      <c r="BY135">
        <v>293250</v>
      </c>
      <c r="BZ135" t="s">
        <v>93</v>
      </c>
      <c r="CA135" t="s">
        <v>87</v>
      </c>
      <c r="CC135" t="s">
        <v>80</v>
      </c>
      <c r="CD135">
        <v>2196</v>
      </c>
      <c r="CE135" t="s">
        <v>88</v>
      </c>
      <c r="CF135" s="3">
        <v>45313</v>
      </c>
      <c r="CI135">
        <v>1</v>
      </c>
      <c r="CJ135">
        <v>1</v>
      </c>
      <c r="CK135">
        <v>41</v>
      </c>
      <c r="CL135" t="s">
        <v>89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"009943086470"</f>
        <v>009943086470</v>
      </c>
      <c r="F136" s="3">
        <v>45310</v>
      </c>
      <c r="G136">
        <v>202410</v>
      </c>
      <c r="H136" t="s">
        <v>141</v>
      </c>
      <c r="I136" t="s">
        <v>137</v>
      </c>
      <c r="J136" t="s">
        <v>405</v>
      </c>
      <c r="K136" t="s">
        <v>78</v>
      </c>
      <c r="L136" t="s">
        <v>79</v>
      </c>
      <c r="M136" t="s">
        <v>80</v>
      </c>
      <c r="N136" t="s">
        <v>81</v>
      </c>
      <c r="O136" t="s">
        <v>82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224.11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5</v>
      </c>
      <c r="BI136">
        <v>74.900000000000006</v>
      </c>
      <c r="BJ136">
        <v>108.7</v>
      </c>
      <c r="BK136">
        <v>109</v>
      </c>
      <c r="BL136">
        <v>664.85</v>
      </c>
      <c r="BM136">
        <v>99.73</v>
      </c>
      <c r="BN136">
        <v>764.58</v>
      </c>
      <c r="BO136">
        <v>764.58</v>
      </c>
      <c r="BQ136" t="s">
        <v>406</v>
      </c>
      <c r="BR136" t="s">
        <v>270</v>
      </c>
      <c r="BS136" s="3">
        <v>45313</v>
      </c>
      <c r="BT136" s="4">
        <v>0.4291666666666667</v>
      </c>
      <c r="BU136" t="s">
        <v>85</v>
      </c>
      <c r="BV136" t="s">
        <v>86</v>
      </c>
      <c r="BY136">
        <v>368580</v>
      </c>
      <c r="BZ136" t="s">
        <v>93</v>
      </c>
      <c r="CA136" t="s">
        <v>87</v>
      </c>
      <c r="CC136" t="s">
        <v>80</v>
      </c>
      <c r="CD136">
        <v>2196</v>
      </c>
      <c r="CE136" t="s">
        <v>88</v>
      </c>
      <c r="CF136" s="3">
        <v>45313</v>
      </c>
      <c r="CI136">
        <v>3</v>
      </c>
      <c r="CJ136">
        <v>1</v>
      </c>
      <c r="CK136">
        <v>41</v>
      </c>
      <c r="CL136" t="s">
        <v>89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"009944012938"</f>
        <v>009944012938</v>
      </c>
      <c r="F137" s="3">
        <v>45313</v>
      </c>
      <c r="G137">
        <v>202410</v>
      </c>
      <c r="H137" t="s">
        <v>330</v>
      </c>
      <c r="I137" t="s">
        <v>331</v>
      </c>
      <c r="J137" t="s">
        <v>81</v>
      </c>
      <c r="K137" t="s">
        <v>78</v>
      </c>
      <c r="L137" t="s">
        <v>79</v>
      </c>
      <c r="M137" t="s">
        <v>80</v>
      </c>
      <c r="N137" t="s">
        <v>81</v>
      </c>
      <c r="O137" t="s">
        <v>82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5.57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296.63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3</v>
      </c>
      <c r="BI137">
        <v>33.799999999999997</v>
      </c>
      <c r="BJ137">
        <v>84.5</v>
      </c>
      <c r="BK137">
        <v>85</v>
      </c>
      <c r="BL137">
        <v>878.18</v>
      </c>
      <c r="BM137">
        <v>131.72999999999999</v>
      </c>
      <c r="BN137">
        <v>1009.91</v>
      </c>
      <c r="BO137">
        <v>1009.91</v>
      </c>
      <c r="BR137" t="s">
        <v>407</v>
      </c>
      <c r="BS137" s="3">
        <v>45315</v>
      </c>
      <c r="BT137" s="4">
        <v>0.38680555555555557</v>
      </c>
      <c r="BU137" t="s">
        <v>408</v>
      </c>
      <c r="BV137" t="s">
        <v>86</v>
      </c>
      <c r="BY137">
        <v>422295.97</v>
      </c>
      <c r="BZ137" t="s">
        <v>93</v>
      </c>
      <c r="CA137" t="s">
        <v>87</v>
      </c>
      <c r="CC137" t="s">
        <v>80</v>
      </c>
      <c r="CD137">
        <v>2196</v>
      </c>
      <c r="CE137" t="s">
        <v>88</v>
      </c>
      <c r="CF137" s="3">
        <v>45316</v>
      </c>
      <c r="CI137">
        <v>3</v>
      </c>
      <c r="CJ137">
        <v>2</v>
      </c>
      <c r="CK137">
        <v>43</v>
      </c>
      <c r="CL137" t="s">
        <v>89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"009942862261"</f>
        <v>009942862261</v>
      </c>
      <c r="F138" s="3">
        <v>45313</v>
      </c>
      <c r="G138">
        <v>202410</v>
      </c>
      <c r="H138" t="s">
        <v>149</v>
      </c>
      <c r="I138" t="s">
        <v>150</v>
      </c>
      <c r="J138" t="s">
        <v>317</v>
      </c>
      <c r="K138" t="s">
        <v>78</v>
      </c>
      <c r="L138" t="s">
        <v>236</v>
      </c>
      <c r="M138" t="s">
        <v>237</v>
      </c>
      <c r="N138" t="s">
        <v>372</v>
      </c>
      <c r="O138" t="s">
        <v>109</v>
      </c>
      <c r="P138" t="str">
        <f>"RAHUL                         "</f>
        <v xml:space="preserve">RAHUL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23.77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69.92</v>
      </c>
      <c r="BM138">
        <v>10.49</v>
      </c>
      <c r="BN138">
        <v>80.41</v>
      </c>
      <c r="BO138">
        <v>80.41</v>
      </c>
      <c r="BQ138" t="s">
        <v>409</v>
      </c>
      <c r="BR138" t="s">
        <v>321</v>
      </c>
      <c r="BS138" s="3">
        <v>45314</v>
      </c>
      <c r="BT138" s="4">
        <v>0.3743055555555555</v>
      </c>
      <c r="BU138" t="s">
        <v>240</v>
      </c>
      <c r="BV138" t="s">
        <v>86</v>
      </c>
      <c r="BY138">
        <v>1200</v>
      </c>
      <c r="BZ138" t="s">
        <v>113</v>
      </c>
      <c r="CA138" t="s">
        <v>243</v>
      </c>
      <c r="CC138" t="s">
        <v>237</v>
      </c>
      <c r="CD138">
        <v>1724</v>
      </c>
      <c r="CE138" t="s">
        <v>88</v>
      </c>
      <c r="CF138" s="3">
        <v>45315</v>
      </c>
      <c r="CI138">
        <v>1</v>
      </c>
      <c r="CJ138">
        <v>1</v>
      </c>
      <c r="CK138">
        <v>21</v>
      </c>
      <c r="CL138" t="s">
        <v>89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"009941618816"</f>
        <v>009941618816</v>
      </c>
      <c r="F139" s="3">
        <v>45313</v>
      </c>
      <c r="G139">
        <v>202410</v>
      </c>
      <c r="H139" t="s">
        <v>125</v>
      </c>
      <c r="I139" t="s">
        <v>126</v>
      </c>
      <c r="J139" t="s">
        <v>81</v>
      </c>
      <c r="K139" t="s">
        <v>78</v>
      </c>
      <c r="L139" t="s">
        <v>141</v>
      </c>
      <c r="M139" t="s">
        <v>137</v>
      </c>
      <c r="N139" t="s">
        <v>410</v>
      </c>
      <c r="O139" t="s">
        <v>82</v>
      </c>
      <c r="P139" t="str">
        <f>"LOCKS                         "</f>
        <v xml:space="preserve">LOCKS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5.57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157.78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2</v>
      </c>
      <c r="BI139">
        <v>49.6</v>
      </c>
      <c r="BJ139">
        <v>74</v>
      </c>
      <c r="BK139">
        <v>74</v>
      </c>
      <c r="BL139">
        <v>469.72</v>
      </c>
      <c r="BM139">
        <v>70.459999999999994</v>
      </c>
      <c r="BN139">
        <v>540.17999999999995</v>
      </c>
      <c r="BO139">
        <v>540.17999999999995</v>
      </c>
      <c r="BQ139" t="s">
        <v>270</v>
      </c>
      <c r="BR139" t="s">
        <v>129</v>
      </c>
      <c r="BS139" s="3">
        <v>45316</v>
      </c>
      <c r="BT139" s="4">
        <v>0.43263888888888885</v>
      </c>
      <c r="BU139" t="s">
        <v>411</v>
      </c>
      <c r="BV139" t="s">
        <v>86</v>
      </c>
      <c r="BY139">
        <v>370056.72</v>
      </c>
      <c r="BZ139" t="s">
        <v>93</v>
      </c>
      <c r="CA139" t="s">
        <v>145</v>
      </c>
      <c r="CC139" t="s">
        <v>137</v>
      </c>
      <c r="CD139">
        <v>6529</v>
      </c>
      <c r="CE139" t="s">
        <v>88</v>
      </c>
      <c r="CF139" s="3">
        <v>45316</v>
      </c>
      <c r="CI139">
        <v>3</v>
      </c>
      <c r="CJ139">
        <v>3</v>
      </c>
      <c r="CK139">
        <v>41</v>
      </c>
      <c r="CL139" t="s">
        <v>89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"009941209486"</f>
        <v>009941209486</v>
      </c>
      <c r="F140" s="3">
        <v>45313</v>
      </c>
      <c r="G140">
        <v>202410</v>
      </c>
      <c r="H140" t="s">
        <v>125</v>
      </c>
      <c r="I140" t="s">
        <v>126</v>
      </c>
      <c r="J140" t="s">
        <v>81</v>
      </c>
      <c r="K140" t="s">
        <v>78</v>
      </c>
      <c r="L140" t="s">
        <v>141</v>
      </c>
      <c r="M140" t="s">
        <v>137</v>
      </c>
      <c r="N140" t="s">
        <v>412</v>
      </c>
      <c r="O140" t="s">
        <v>82</v>
      </c>
      <c r="P140" t="str">
        <f>"LOCKS                         "</f>
        <v xml:space="preserve">LOCKS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5.57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45.96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140.78</v>
      </c>
      <c r="BM140">
        <v>21.12</v>
      </c>
      <c r="BN140">
        <v>161.9</v>
      </c>
      <c r="BO140">
        <v>161.9</v>
      </c>
      <c r="BQ140" t="s">
        <v>413</v>
      </c>
      <c r="BR140" t="s">
        <v>192</v>
      </c>
      <c r="BS140" s="3">
        <v>45316</v>
      </c>
      <c r="BT140" s="4">
        <v>0.43263888888888885</v>
      </c>
      <c r="BU140" t="s">
        <v>411</v>
      </c>
      <c r="BV140" t="s">
        <v>86</v>
      </c>
      <c r="BY140">
        <v>1200</v>
      </c>
      <c r="BZ140" t="s">
        <v>93</v>
      </c>
      <c r="CA140" t="s">
        <v>145</v>
      </c>
      <c r="CC140" t="s">
        <v>137</v>
      </c>
      <c r="CD140">
        <v>6536</v>
      </c>
      <c r="CE140" t="s">
        <v>88</v>
      </c>
      <c r="CF140" s="3">
        <v>45316</v>
      </c>
      <c r="CI140">
        <v>3</v>
      </c>
      <c r="CJ140">
        <v>3</v>
      </c>
      <c r="CK140">
        <v>41</v>
      </c>
      <c r="CL140" t="s">
        <v>89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"009942133566"</f>
        <v>009942133566</v>
      </c>
      <c r="F141" s="3">
        <v>45313</v>
      </c>
      <c r="G141">
        <v>202410</v>
      </c>
      <c r="H141" t="s">
        <v>125</v>
      </c>
      <c r="I141" t="s">
        <v>126</v>
      </c>
      <c r="J141" t="s">
        <v>81</v>
      </c>
      <c r="K141" t="s">
        <v>78</v>
      </c>
      <c r="L141" t="s">
        <v>229</v>
      </c>
      <c r="M141" t="s">
        <v>230</v>
      </c>
      <c r="N141" t="s">
        <v>279</v>
      </c>
      <c r="O141" t="s">
        <v>82</v>
      </c>
      <c r="P141" t="str">
        <f>"LOCKS                         "</f>
        <v xml:space="preserve">LOCKS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64.83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3.6</v>
      </c>
      <c r="BJ141">
        <v>2.6</v>
      </c>
      <c r="BK141">
        <v>4</v>
      </c>
      <c r="BL141">
        <v>196.28</v>
      </c>
      <c r="BM141">
        <v>29.44</v>
      </c>
      <c r="BN141">
        <v>225.72</v>
      </c>
      <c r="BO141">
        <v>225.72</v>
      </c>
      <c r="BQ141" t="s">
        <v>414</v>
      </c>
      <c r="BR141" t="s">
        <v>140</v>
      </c>
      <c r="BS141" s="3">
        <v>45314</v>
      </c>
      <c r="BT141" s="4">
        <v>0.6</v>
      </c>
      <c r="BU141" t="s">
        <v>415</v>
      </c>
      <c r="BV141" t="s">
        <v>86</v>
      </c>
      <c r="BY141">
        <v>13211.1</v>
      </c>
      <c r="BZ141" t="s">
        <v>93</v>
      </c>
      <c r="CA141" t="s">
        <v>234</v>
      </c>
      <c r="CC141" t="s">
        <v>230</v>
      </c>
      <c r="CD141" s="5" t="s">
        <v>235</v>
      </c>
      <c r="CE141" t="s">
        <v>88</v>
      </c>
      <c r="CF141" s="3">
        <v>45315</v>
      </c>
      <c r="CI141">
        <v>1</v>
      </c>
      <c r="CJ141">
        <v>1</v>
      </c>
      <c r="CK141">
        <v>43</v>
      </c>
      <c r="CL141" t="s">
        <v>89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"009941310053"</f>
        <v>009941310053</v>
      </c>
      <c r="F142" s="3">
        <v>45313</v>
      </c>
      <c r="G142">
        <v>202410</v>
      </c>
      <c r="H142" t="s">
        <v>125</v>
      </c>
      <c r="I142" t="s">
        <v>126</v>
      </c>
      <c r="J142" t="s">
        <v>81</v>
      </c>
      <c r="K142" t="s">
        <v>78</v>
      </c>
      <c r="L142" t="s">
        <v>96</v>
      </c>
      <c r="M142" t="s">
        <v>97</v>
      </c>
      <c r="N142" t="s">
        <v>81</v>
      </c>
      <c r="O142" t="s">
        <v>82</v>
      </c>
      <c r="P142" t="str">
        <f>"LOCKS                         "</f>
        <v xml:space="preserve">LOCKS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64.83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196.28</v>
      </c>
      <c r="BM142">
        <v>29.44</v>
      </c>
      <c r="BN142">
        <v>225.72</v>
      </c>
      <c r="BO142">
        <v>225.72</v>
      </c>
      <c r="BQ142" t="s">
        <v>98</v>
      </c>
      <c r="BR142" t="s">
        <v>129</v>
      </c>
      <c r="BS142" s="3">
        <v>45314</v>
      </c>
      <c r="BT142" s="4">
        <v>0.51111111111111118</v>
      </c>
      <c r="BU142" t="s">
        <v>188</v>
      </c>
      <c r="BV142" t="s">
        <v>86</v>
      </c>
      <c r="BY142">
        <v>1200</v>
      </c>
      <c r="BZ142" t="s">
        <v>93</v>
      </c>
      <c r="CA142" t="s">
        <v>189</v>
      </c>
      <c r="CC142" t="s">
        <v>97</v>
      </c>
      <c r="CD142" s="5" t="s">
        <v>104</v>
      </c>
      <c r="CE142" t="s">
        <v>88</v>
      </c>
      <c r="CF142" s="3">
        <v>45314</v>
      </c>
      <c r="CI142">
        <v>1</v>
      </c>
      <c r="CJ142">
        <v>1</v>
      </c>
      <c r="CK142">
        <v>43</v>
      </c>
      <c r="CL142" t="s">
        <v>89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"009934537367"</f>
        <v>009934537367</v>
      </c>
      <c r="F143" s="3">
        <v>45313</v>
      </c>
      <c r="G143">
        <v>202410</v>
      </c>
      <c r="H143" t="s">
        <v>125</v>
      </c>
      <c r="I143" t="s">
        <v>126</v>
      </c>
      <c r="J143" t="s">
        <v>81</v>
      </c>
      <c r="K143" t="s">
        <v>78</v>
      </c>
      <c r="L143" t="s">
        <v>274</v>
      </c>
      <c r="M143" t="s">
        <v>275</v>
      </c>
      <c r="N143" t="s">
        <v>81</v>
      </c>
      <c r="O143" t="s">
        <v>109</v>
      </c>
      <c r="P143" t="str">
        <f>"LOCKS                         "</f>
        <v xml:space="preserve">LOCKS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23.77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69.92</v>
      </c>
      <c r="BM143">
        <v>10.49</v>
      </c>
      <c r="BN143">
        <v>80.41</v>
      </c>
      <c r="BO143">
        <v>80.41</v>
      </c>
      <c r="BQ143" t="s">
        <v>277</v>
      </c>
      <c r="BR143" t="s">
        <v>140</v>
      </c>
      <c r="BS143" s="3">
        <v>45315</v>
      </c>
      <c r="BT143" s="4">
        <v>0.45833333333333331</v>
      </c>
      <c r="BU143" t="s">
        <v>277</v>
      </c>
      <c r="BV143" t="s">
        <v>89</v>
      </c>
      <c r="BW143" t="s">
        <v>132</v>
      </c>
      <c r="BX143" t="s">
        <v>328</v>
      </c>
      <c r="BY143">
        <v>1200</v>
      </c>
      <c r="BZ143" t="s">
        <v>113</v>
      </c>
      <c r="CC143" t="s">
        <v>275</v>
      </c>
      <c r="CD143">
        <v>5247</v>
      </c>
      <c r="CE143" t="s">
        <v>88</v>
      </c>
      <c r="CF143" s="3">
        <v>45315</v>
      </c>
      <c r="CI143">
        <v>1</v>
      </c>
      <c r="CJ143">
        <v>2</v>
      </c>
      <c r="CK143">
        <v>21</v>
      </c>
      <c r="CL143" t="s">
        <v>89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"009943123523"</f>
        <v>009943123523</v>
      </c>
      <c r="F144" s="3">
        <v>45281</v>
      </c>
      <c r="G144">
        <v>202410</v>
      </c>
      <c r="H144" t="s">
        <v>197</v>
      </c>
      <c r="I144" t="s">
        <v>198</v>
      </c>
      <c r="J144" t="s">
        <v>81</v>
      </c>
      <c r="K144" t="s">
        <v>78</v>
      </c>
      <c r="L144" t="s">
        <v>115</v>
      </c>
      <c r="M144" t="s">
        <v>116</v>
      </c>
      <c r="N144" t="s">
        <v>77</v>
      </c>
      <c r="O144" t="s">
        <v>82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5.57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119.58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2</v>
      </c>
      <c r="BI144">
        <v>40.1</v>
      </c>
      <c r="BJ144">
        <v>58.8</v>
      </c>
      <c r="BK144">
        <v>59</v>
      </c>
      <c r="BL144">
        <v>336.8</v>
      </c>
      <c r="BM144">
        <v>50.52</v>
      </c>
      <c r="BN144">
        <v>387.32</v>
      </c>
      <c r="BO144">
        <v>387.32</v>
      </c>
      <c r="BQ144" t="s">
        <v>416</v>
      </c>
      <c r="BR144" t="s">
        <v>417</v>
      </c>
      <c r="BS144" s="3">
        <v>45281</v>
      </c>
      <c r="BT144" s="4">
        <v>0.55833333333333335</v>
      </c>
      <c r="BU144" t="s">
        <v>146</v>
      </c>
      <c r="BV144" t="s">
        <v>86</v>
      </c>
      <c r="BY144">
        <v>293910</v>
      </c>
      <c r="BZ144" t="s">
        <v>93</v>
      </c>
      <c r="CA144" t="s">
        <v>147</v>
      </c>
      <c r="CC144" t="s">
        <v>116</v>
      </c>
      <c r="CD144" s="5" t="s">
        <v>148</v>
      </c>
      <c r="CE144" t="s">
        <v>88</v>
      </c>
      <c r="CF144" s="3">
        <v>45281</v>
      </c>
      <c r="CI144">
        <v>1</v>
      </c>
      <c r="CJ144">
        <v>0</v>
      </c>
      <c r="CK144">
        <v>44</v>
      </c>
      <c r="CL144" t="s">
        <v>89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"080011083109"</f>
        <v>080011083109</v>
      </c>
      <c r="F145" s="3">
        <v>45314</v>
      </c>
      <c r="G145">
        <v>202410</v>
      </c>
      <c r="H145" t="s">
        <v>236</v>
      </c>
      <c r="I145" t="s">
        <v>237</v>
      </c>
      <c r="J145" t="s">
        <v>245</v>
      </c>
      <c r="K145" t="s">
        <v>78</v>
      </c>
      <c r="L145" t="s">
        <v>149</v>
      </c>
      <c r="M145" t="s">
        <v>150</v>
      </c>
      <c r="N145" t="s">
        <v>317</v>
      </c>
      <c r="O145" t="s">
        <v>109</v>
      </c>
      <c r="P145" t="str">
        <f t="shared" ref="P145:P151" si="7">"Locks                         "</f>
        <v xml:space="preserve">Locks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23.77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69.92</v>
      </c>
      <c r="BM145">
        <v>10.49</v>
      </c>
      <c r="BN145">
        <v>80.41</v>
      </c>
      <c r="BO145">
        <v>80.41</v>
      </c>
      <c r="BP145" t="s">
        <v>418</v>
      </c>
      <c r="BQ145" t="s">
        <v>419</v>
      </c>
      <c r="BR145" t="s">
        <v>420</v>
      </c>
      <c r="BS145" s="3">
        <v>45315</v>
      </c>
      <c r="BT145" s="4">
        <v>0.32083333333333336</v>
      </c>
      <c r="BU145" t="s">
        <v>152</v>
      </c>
      <c r="BV145" t="s">
        <v>86</v>
      </c>
      <c r="BY145">
        <v>1200</v>
      </c>
      <c r="BZ145" t="s">
        <v>113</v>
      </c>
      <c r="CA145" t="s">
        <v>153</v>
      </c>
      <c r="CC145" t="s">
        <v>150</v>
      </c>
      <c r="CD145">
        <v>4091</v>
      </c>
      <c r="CE145" t="s">
        <v>251</v>
      </c>
      <c r="CF145" s="3">
        <v>45316</v>
      </c>
      <c r="CI145">
        <v>1</v>
      </c>
      <c r="CJ145">
        <v>1</v>
      </c>
      <c r="CK145">
        <v>21</v>
      </c>
      <c r="CL145" t="s">
        <v>89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"080011083110"</f>
        <v>080011083110</v>
      </c>
      <c r="F146" s="3">
        <v>45314</v>
      </c>
      <c r="G146">
        <v>202410</v>
      </c>
      <c r="H146" t="s">
        <v>236</v>
      </c>
      <c r="I146" t="s">
        <v>237</v>
      </c>
      <c r="J146" t="s">
        <v>245</v>
      </c>
      <c r="K146" t="s">
        <v>78</v>
      </c>
      <c r="L146" t="s">
        <v>127</v>
      </c>
      <c r="M146" t="s">
        <v>128</v>
      </c>
      <c r="N146" t="s">
        <v>81</v>
      </c>
      <c r="O146" t="s">
        <v>109</v>
      </c>
      <c r="P146" t="str">
        <f t="shared" si="7"/>
        <v xml:space="preserve">Locks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46.05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135.47</v>
      </c>
      <c r="BM146">
        <v>20.32</v>
      </c>
      <c r="BN146">
        <v>155.79</v>
      </c>
      <c r="BO146">
        <v>155.79</v>
      </c>
      <c r="BP146" t="s">
        <v>421</v>
      </c>
      <c r="BQ146" t="s">
        <v>422</v>
      </c>
      <c r="BR146" t="s">
        <v>420</v>
      </c>
      <c r="BS146" s="3">
        <v>45316</v>
      </c>
      <c r="BT146" s="4">
        <v>0.42638888888888887</v>
      </c>
      <c r="BU146" t="s">
        <v>423</v>
      </c>
      <c r="BV146" t="s">
        <v>89</v>
      </c>
      <c r="BW146" t="s">
        <v>132</v>
      </c>
      <c r="BX146" t="s">
        <v>371</v>
      </c>
      <c r="BY146">
        <v>1200</v>
      </c>
      <c r="BZ146" t="s">
        <v>113</v>
      </c>
      <c r="CA146" t="s">
        <v>424</v>
      </c>
      <c r="CC146" t="s">
        <v>128</v>
      </c>
      <c r="CD146">
        <v>3900</v>
      </c>
      <c r="CE146" t="s">
        <v>251</v>
      </c>
      <c r="CF146" s="3">
        <v>45316</v>
      </c>
      <c r="CI146">
        <v>1</v>
      </c>
      <c r="CJ146">
        <v>2</v>
      </c>
      <c r="CK146">
        <v>23</v>
      </c>
      <c r="CL146" t="s">
        <v>89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"080011083113"</f>
        <v>080011083113</v>
      </c>
      <c r="F147" s="3">
        <v>45314</v>
      </c>
      <c r="G147">
        <v>202410</v>
      </c>
      <c r="H147" t="s">
        <v>236</v>
      </c>
      <c r="I147" t="s">
        <v>237</v>
      </c>
      <c r="J147" t="s">
        <v>245</v>
      </c>
      <c r="K147" t="s">
        <v>78</v>
      </c>
      <c r="L147" t="s">
        <v>79</v>
      </c>
      <c r="M147" t="s">
        <v>80</v>
      </c>
      <c r="N147" t="s">
        <v>425</v>
      </c>
      <c r="O147" t="s">
        <v>109</v>
      </c>
      <c r="P147" t="str">
        <f t="shared" si="7"/>
        <v xml:space="preserve">Locks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18.57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54.62</v>
      </c>
      <c r="BM147">
        <v>8.19</v>
      </c>
      <c r="BN147">
        <v>62.81</v>
      </c>
      <c r="BO147">
        <v>62.81</v>
      </c>
      <c r="BP147" t="s">
        <v>421</v>
      </c>
      <c r="BQ147" t="s">
        <v>426</v>
      </c>
      <c r="BR147" t="s">
        <v>420</v>
      </c>
      <c r="BS147" s="3">
        <v>45315</v>
      </c>
      <c r="BT147" s="4">
        <v>0.40972222222222227</v>
      </c>
      <c r="BU147" t="s">
        <v>112</v>
      </c>
      <c r="BV147" t="s">
        <v>86</v>
      </c>
      <c r="BY147">
        <v>1200</v>
      </c>
      <c r="BZ147" t="s">
        <v>113</v>
      </c>
      <c r="CA147" t="s">
        <v>228</v>
      </c>
      <c r="CC147" t="s">
        <v>80</v>
      </c>
      <c r="CD147">
        <v>2090</v>
      </c>
      <c r="CE147" t="s">
        <v>251</v>
      </c>
      <c r="CF147" s="3">
        <v>45315</v>
      </c>
      <c r="CI147">
        <v>1</v>
      </c>
      <c r="CJ147">
        <v>1</v>
      </c>
      <c r="CK147">
        <v>22</v>
      </c>
      <c r="CL147" t="s">
        <v>89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"080011083117"</f>
        <v>080011083117</v>
      </c>
      <c r="F148" s="3">
        <v>45314</v>
      </c>
      <c r="G148">
        <v>202410</v>
      </c>
      <c r="H148" t="s">
        <v>236</v>
      </c>
      <c r="I148" t="s">
        <v>237</v>
      </c>
      <c r="J148" t="s">
        <v>245</v>
      </c>
      <c r="K148" t="s">
        <v>78</v>
      </c>
      <c r="L148" t="s">
        <v>106</v>
      </c>
      <c r="M148" t="s">
        <v>107</v>
      </c>
      <c r="N148" t="s">
        <v>194</v>
      </c>
      <c r="O148" t="s">
        <v>109</v>
      </c>
      <c r="P148" t="str">
        <f t="shared" si="7"/>
        <v xml:space="preserve">Locks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23.77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69.92</v>
      </c>
      <c r="BM148">
        <v>10.49</v>
      </c>
      <c r="BN148">
        <v>80.41</v>
      </c>
      <c r="BO148">
        <v>80.41</v>
      </c>
      <c r="BP148" t="s">
        <v>421</v>
      </c>
      <c r="BQ148" t="s">
        <v>427</v>
      </c>
      <c r="BR148" t="s">
        <v>420</v>
      </c>
      <c r="BS148" s="3">
        <v>45316</v>
      </c>
      <c r="BT148" s="4">
        <v>0.4513888888888889</v>
      </c>
      <c r="BU148" t="s">
        <v>369</v>
      </c>
      <c r="BV148" t="s">
        <v>89</v>
      </c>
      <c r="BW148" t="s">
        <v>241</v>
      </c>
      <c r="BX148" t="s">
        <v>428</v>
      </c>
      <c r="BY148">
        <v>1200</v>
      </c>
      <c r="BZ148" t="s">
        <v>113</v>
      </c>
      <c r="CA148" t="s">
        <v>214</v>
      </c>
      <c r="CC148" t="s">
        <v>107</v>
      </c>
      <c r="CD148">
        <v>7569</v>
      </c>
      <c r="CE148" t="s">
        <v>251</v>
      </c>
      <c r="CF148" s="3">
        <v>45317</v>
      </c>
      <c r="CI148">
        <v>1</v>
      </c>
      <c r="CJ148">
        <v>2</v>
      </c>
      <c r="CK148">
        <v>21</v>
      </c>
      <c r="CL148" t="s">
        <v>89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"080011083120"</f>
        <v>080011083120</v>
      </c>
      <c r="F149" s="3">
        <v>45314</v>
      </c>
      <c r="G149">
        <v>202410</v>
      </c>
      <c r="H149" t="s">
        <v>236</v>
      </c>
      <c r="I149" t="s">
        <v>237</v>
      </c>
      <c r="J149" t="s">
        <v>245</v>
      </c>
      <c r="K149" t="s">
        <v>78</v>
      </c>
      <c r="L149" t="s">
        <v>94</v>
      </c>
      <c r="M149" t="s">
        <v>95</v>
      </c>
      <c r="N149" t="s">
        <v>81</v>
      </c>
      <c r="O149" t="s">
        <v>109</v>
      </c>
      <c r="P149" t="str">
        <f t="shared" si="7"/>
        <v xml:space="preserve">Locks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46.05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15.9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151.37</v>
      </c>
      <c r="BM149">
        <v>22.71</v>
      </c>
      <c r="BN149">
        <v>174.08</v>
      </c>
      <c r="BO149">
        <v>174.08</v>
      </c>
      <c r="BP149" t="s">
        <v>421</v>
      </c>
      <c r="BQ149" t="s">
        <v>429</v>
      </c>
      <c r="BR149" t="s">
        <v>420</v>
      </c>
      <c r="BS149" s="3">
        <v>45315</v>
      </c>
      <c r="BT149" s="4">
        <v>0.36805555555555558</v>
      </c>
      <c r="BU149" t="s">
        <v>430</v>
      </c>
      <c r="BV149" t="s">
        <v>86</v>
      </c>
      <c r="BY149">
        <v>1200</v>
      </c>
      <c r="BZ149" t="s">
        <v>261</v>
      </c>
      <c r="CC149" t="s">
        <v>95</v>
      </c>
      <c r="CD149">
        <v>2745</v>
      </c>
      <c r="CE149" t="s">
        <v>251</v>
      </c>
      <c r="CF149" s="3">
        <v>45317</v>
      </c>
      <c r="CI149">
        <v>1</v>
      </c>
      <c r="CJ149">
        <v>1</v>
      </c>
      <c r="CK149">
        <v>23</v>
      </c>
      <c r="CL149" t="s">
        <v>89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"080011083124"</f>
        <v>080011083124</v>
      </c>
      <c r="F150" s="3">
        <v>45314</v>
      </c>
      <c r="G150">
        <v>202410</v>
      </c>
      <c r="H150" t="s">
        <v>236</v>
      </c>
      <c r="I150" t="s">
        <v>237</v>
      </c>
      <c r="J150" t="s">
        <v>245</v>
      </c>
      <c r="K150" t="s">
        <v>78</v>
      </c>
      <c r="L150" t="s">
        <v>167</v>
      </c>
      <c r="M150" t="s">
        <v>168</v>
      </c>
      <c r="N150" t="s">
        <v>431</v>
      </c>
      <c r="O150" t="s">
        <v>109</v>
      </c>
      <c r="P150" t="str">
        <f t="shared" si="7"/>
        <v xml:space="preserve">Locks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23.77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69.92</v>
      </c>
      <c r="BM150">
        <v>10.49</v>
      </c>
      <c r="BN150">
        <v>80.41</v>
      </c>
      <c r="BO150">
        <v>80.41</v>
      </c>
      <c r="BP150" t="s">
        <v>432</v>
      </c>
      <c r="BQ150" t="s">
        <v>433</v>
      </c>
      <c r="BR150" t="s">
        <v>420</v>
      </c>
      <c r="BS150" s="3">
        <v>45316</v>
      </c>
      <c r="BT150" s="4">
        <v>0.38819444444444445</v>
      </c>
      <c r="BU150" t="s">
        <v>434</v>
      </c>
      <c r="BV150" t="s">
        <v>89</v>
      </c>
      <c r="BW150" t="s">
        <v>342</v>
      </c>
      <c r="BX150" t="s">
        <v>343</v>
      </c>
      <c r="BY150">
        <v>1200</v>
      </c>
      <c r="BZ150" t="s">
        <v>113</v>
      </c>
      <c r="CA150" t="s">
        <v>173</v>
      </c>
      <c r="CC150" t="s">
        <v>168</v>
      </c>
      <c r="CD150">
        <v>6001</v>
      </c>
      <c r="CE150" t="s">
        <v>251</v>
      </c>
      <c r="CF150" s="3">
        <v>45316</v>
      </c>
      <c r="CI150">
        <v>1</v>
      </c>
      <c r="CJ150">
        <v>2</v>
      </c>
      <c r="CK150">
        <v>21</v>
      </c>
      <c r="CL150" t="s">
        <v>89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"080011083133"</f>
        <v>080011083133</v>
      </c>
      <c r="F151" s="3">
        <v>45314</v>
      </c>
      <c r="G151">
        <v>202410</v>
      </c>
      <c r="H151" t="s">
        <v>236</v>
      </c>
      <c r="I151" t="s">
        <v>237</v>
      </c>
      <c r="J151" t="s">
        <v>245</v>
      </c>
      <c r="K151" t="s">
        <v>78</v>
      </c>
      <c r="L151" t="s">
        <v>90</v>
      </c>
      <c r="M151" t="s">
        <v>91</v>
      </c>
      <c r="N151" t="s">
        <v>435</v>
      </c>
      <c r="O151" t="s">
        <v>109</v>
      </c>
      <c r="P151" t="str">
        <f t="shared" si="7"/>
        <v xml:space="preserve">Locks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23.77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69.92</v>
      </c>
      <c r="BM151">
        <v>10.49</v>
      </c>
      <c r="BN151">
        <v>80.41</v>
      </c>
      <c r="BO151">
        <v>80.41</v>
      </c>
      <c r="BP151" t="s">
        <v>421</v>
      </c>
      <c r="BQ151" t="s">
        <v>436</v>
      </c>
      <c r="BR151" t="s">
        <v>420</v>
      </c>
      <c r="BS151" s="3">
        <v>45316</v>
      </c>
      <c r="BT151" s="4">
        <v>0.4375</v>
      </c>
      <c r="BU151" t="s">
        <v>437</v>
      </c>
      <c r="BV151" t="s">
        <v>89</v>
      </c>
      <c r="BW151" t="s">
        <v>132</v>
      </c>
      <c r="BX151" t="s">
        <v>438</v>
      </c>
      <c r="BY151">
        <v>1200</v>
      </c>
      <c r="BZ151" t="s">
        <v>113</v>
      </c>
      <c r="CC151" t="s">
        <v>91</v>
      </c>
      <c r="CD151">
        <v>3200</v>
      </c>
      <c r="CE151" t="s">
        <v>251</v>
      </c>
      <c r="CF151" s="3">
        <v>45317</v>
      </c>
      <c r="CI151">
        <v>1</v>
      </c>
      <c r="CJ151">
        <v>2</v>
      </c>
      <c r="CK151">
        <v>21</v>
      </c>
      <c r="CL151" t="s">
        <v>89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"009941050280"</f>
        <v>009941050280</v>
      </c>
      <c r="F152" s="3">
        <v>45314</v>
      </c>
      <c r="G152">
        <v>202410</v>
      </c>
      <c r="H152" t="s">
        <v>149</v>
      </c>
      <c r="I152" t="s">
        <v>150</v>
      </c>
      <c r="J152" t="s">
        <v>317</v>
      </c>
      <c r="K152" t="s">
        <v>78</v>
      </c>
      <c r="L152" t="s">
        <v>206</v>
      </c>
      <c r="M152" t="s">
        <v>207</v>
      </c>
      <c r="N152" t="s">
        <v>81</v>
      </c>
      <c r="O152" t="s">
        <v>82</v>
      </c>
      <c r="P152" t="str">
        <f>"YASHEN POORAI                 "</f>
        <v xml:space="preserve">YASHEN POORAI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5.57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74.760000000000005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17</v>
      </c>
      <c r="BJ152">
        <v>17.600000000000001</v>
      </c>
      <c r="BK152">
        <v>18</v>
      </c>
      <c r="BL152">
        <v>225.5</v>
      </c>
      <c r="BM152">
        <v>33.83</v>
      </c>
      <c r="BN152">
        <v>259.33</v>
      </c>
      <c r="BO152">
        <v>259.33</v>
      </c>
      <c r="BQ152" t="s">
        <v>439</v>
      </c>
      <c r="BR152" t="s">
        <v>350</v>
      </c>
      <c r="BS152" s="3">
        <v>45315</v>
      </c>
      <c r="BT152" s="4">
        <v>0.36458333333333331</v>
      </c>
      <c r="BU152" t="s">
        <v>208</v>
      </c>
      <c r="BV152" t="s">
        <v>86</v>
      </c>
      <c r="BY152">
        <v>88200</v>
      </c>
      <c r="BZ152" t="s">
        <v>93</v>
      </c>
      <c r="CC152" t="s">
        <v>207</v>
      </c>
      <c r="CD152">
        <v>2940</v>
      </c>
      <c r="CE152" t="s">
        <v>88</v>
      </c>
      <c r="CF152" s="3">
        <v>45315</v>
      </c>
      <c r="CI152">
        <v>2</v>
      </c>
      <c r="CJ152">
        <v>1</v>
      </c>
      <c r="CK152">
        <v>43</v>
      </c>
      <c r="CL152" t="s">
        <v>89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"009943716405"</f>
        <v>009943716405</v>
      </c>
      <c r="F153" s="3">
        <v>45314</v>
      </c>
      <c r="G153">
        <v>202410</v>
      </c>
      <c r="H153" t="s">
        <v>167</v>
      </c>
      <c r="I153" t="s">
        <v>168</v>
      </c>
      <c r="J153" t="s">
        <v>310</v>
      </c>
      <c r="K153" t="s">
        <v>78</v>
      </c>
      <c r="L153" t="s">
        <v>158</v>
      </c>
      <c r="M153" t="s">
        <v>159</v>
      </c>
      <c r="N153" t="s">
        <v>81</v>
      </c>
      <c r="O153" t="s">
        <v>298</v>
      </c>
      <c r="P153" t="str">
        <f>"PLZ 2110143704                "</f>
        <v xml:space="preserve">PLZ 2110143704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55.71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5</v>
      </c>
      <c r="BJ153">
        <v>4.3</v>
      </c>
      <c r="BK153">
        <v>5</v>
      </c>
      <c r="BL153">
        <v>163.88</v>
      </c>
      <c r="BM153">
        <v>24.58</v>
      </c>
      <c r="BN153">
        <v>188.46</v>
      </c>
      <c r="BO153">
        <v>188.46</v>
      </c>
      <c r="BP153" t="s">
        <v>440</v>
      </c>
      <c r="BQ153" t="s">
        <v>441</v>
      </c>
      <c r="BR153" t="s">
        <v>314</v>
      </c>
      <c r="BS153" s="3">
        <v>45315</v>
      </c>
      <c r="BT153" s="4">
        <v>0.52083333333333337</v>
      </c>
      <c r="BU153" t="s">
        <v>369</v>
      </c>
      <c r="BV153" t="s">
        <v>86</v>
      </c>
      <c r="BY153">
        <v>21600</v>
      </c>
      <c r="BZ153" t="s">
        <v>93</v>
      </c>
      <c r="CC153" t="s">
        <v>159</v>
      </c>
      <c r="CD153">
        <v>9300</v>
      </c>
      <c r="CE153" t="s">
        <v>88</v>
      </c>
      <c r="CF153" s="3">
        <v>45316</v>
      </c>
      <c r="CI153">
        <v>2</v>
      </c>
      <c r="CJ153">
        <v>1</v>
      </c>
      <c r="CK153">
        <v>31</v>
      </c>
      <c r="CL153" t="s">
        <v>89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"009943123470"</f>
        <v>009943123470</v>
      </c>
      <c r="F154" s="3">
        <v>45314</v>
      </c>
      <c r="G154">
        <v>202410</v>
      </c>
      <c r="H154" t="s">
        <v>197</v>
      </c>
      <c r="I154" t="s">
        <v>198</v>
      </c>
      <c r="J154" t="s">
        <v>81</v>
      </c>
      <c r="K154" t="s">
        <v>78</v>
      </c>
      <c r="L154" t="s">
        <v>79</v>
      </c>
      <c r="M154" t="s">
        <v>80</v>
      </c>
      <c r="N154" t="s">
        <v>81</v>
      </c>
      <c r="O154" t="s">
        <v>82</v>
      </c>
      <c r="P154" t="str">
        <f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64.83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196.28</v>
      </c>
      <c r="BM154">
        <v>29.44</v>
      </c>
      <c r="BN154">
        <v>225.72</v>
      </c>
      <c r="BO154">
        <v>225.72</v>
      </c>
      <c r="BQ154" t="s">
        <v>442</v>
      </c>
      <c r="BR154" t="s">
        <v>417</v>
      </c>
      <c r="BS154" s="3">
        <v>45315</v>
      </c>
      <c r="BT154" s="4">
        <v>0.3840277777777778</v>
      </c>
      <c r="BU154" t="s">
        <v>408</v>
      </c>
      <c r="BV154" t="s">
        <v>86</v>
      </c>
      <c r="BY154">
        <v>1200</v>
      </c>
      <c r="BZ154" t="s">
        <v>93</v>
      </c>
      <c r="CA154" t="s">
        <v>87</v>
      </c>
      <c r="CC154" t="s">
        <v>80</v>
      </c>
      <c r="CD154">
        <v>2196</v>
      </c>
      <c r="CE154" t="s">
        <v>88</v>
      </c>
      <c r="CF154" s="3">
        <v>45316</v>
      </c>
      <c r="CI154">
        <v>1</v>
      </c>
      <c r="CJ154">
        <v>1</v>
      </c>
      <c r="CK154">
        <v>43</v>
      </c>
      <c r="CL154" t="s">
        <v>89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"009941274015"</f>
        <v>009941274015</v>
      </c>
      <c r="F155" s="3">
        <v>45314</v>
      </c>
      <c r="G155">
        <v>202410</v>
      </c>
      <c r="H155" t="s">
        <v>185</v>
      </c>
      <c r="I155" t="s">
        <v>186</v>
      </c>
      <c r="J155" t="s">
        <v>81</v>
      </c>
      <c r="K155" t="s">
        <v>78</v>
      </c>
      <c r="L155" t="s">
        <v>79</v>
      </c>
      <c r="M155" t="s">
        <v>80</v>
      </c>
      <c r="N155" t="s">
        <v>81</v>
      </c>
      <c r="O155" t="s">
        <v>82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5.57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359.55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4</v>
      </c>
      <c r="BI155">
        <v>83</v>
      </c>
      <c r="BJ155">
        <v>103.1</v>
      </c>
      <c r="BK155">
        <v>104</v>
      </c>
      <c r="BL155">
        <v>1063.27</v>
      </c>
      <c r="BM155">
        <v>159.49</v>
      </c>
      <c r="BN155">
        <v>1222.76</v>
      </c>
      <c r="BO155">
        <v>1222.76</v>
      </c>
      <c r="BQ155" t="s">
        <v>406</v>
      </c>
      <c r="BR155" t="s">
        <v>288</v>
      </c>
      <c r="BS155" s="3">
        <v>45315</v>
      </c>
      <c r="BT155" s="4">
        <v>0.38541666666666669</v>
      </c>
      <c r="BU155" t="s">
        <v>408</v>
      </c>
      <c r="BV155" t="s">
        <v>86</v>
      </c>
      <c r="BY155">
        <v>327630</v>
      </c>
      <c r="BZ155" t="s">
        <v>93</v>
      </c>
      <c r="CA155" t="s">
        <v>87</v>
      </c>
      <c r="CC155" t="s">
        <v>80</v>
      </c>
      <c r="CD155">
        <v>2196</v>
      </c>
      <c r="CE155" t="s">
        <v>88</v>
      </c>
      <c r="CF155" s="3">
        <v>45316</v>
      </c>
      <c r="CI155">
        <v>1</v>
      </c>
      <c r="CJ155">
        <v>1</v>
      </c>
      <c r="CK155">
        <v>43</v>
      </c>
      <c r="CL155" t="s">
        <v>89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"009943958862"</f>
        <v>009943958862</v>
      </c>
      <c r="F156" s="3">
        <v>45314</v>
      </c>
      <c r="G156">
        <v>202410</v>
      </c>
      <c r="H156" t="s">
        <v>125</v>
      </c>
      <c r="I156" t="s">
        <v>126</v>
      </c>
      <c r="J156" t="s">
        <v>81</v>
      </c>
      <c r="K156" t="s">
        <v>78</v>
      </c>
      <c r="L156" t="s">
        <v>206</v>
      </c>
      <c r="M156" t="s">
        <v>207</v>
      </c>
      <c r="N156" t="s">
        <v>81</v>
      </c>
      <c r="O156" t="s">
        <v>82</v>
      </c>
      <c r="P156" t="str">
        <f t="shared" ref="P156:P161" si="8">"LOCKS                         "</f>
        <v xml:space="preserve">LOCKS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5.57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117.81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21.9</v>
      </c>
      <c r="BJ156">
        <v>30.9</v>
      </c>
      <c r="BK156">
        <v>31</v>
      </c>
      <c r="BL156">
        <v>352.14</v>
      </c>
      <c r="BM156">
        <v>52.82</v>
      </c>
      <c r="BN156">
        <v>404.96</v>
      </c>
      <c r="BO156">
        <v>404.96</v>
      </c>
      <c r="BQ156" t="s">
        <v>208</v>
      </c>
      <c r="BR156" t="s">
        <v>140</v>
      </c>
      <c r="BS156" s="3">
        <v>45316</v>
      </c>
      <c r="BT156" s="4">
        <v>0.3666666666666667</v>
      </c>
      <c r="BU156" t="s">
        <v>208</v>
      </c>
      <c r="BV156" t="s">
        <v>86</v>
      </c>
      <c r="BY156">
        <v>154287</v>
      </c>
      <c r="BZ156" t="s">
        <v>93</v>
      </c>
      <c r="CC156" t="s">
        <v>207</v>
      </c>
      <c r="CD156">
        <v>2940</v>
      </c>
      <c r="CE156" t="s">
        <v>88</v>
      </c>
      <c r="CF156" s="3">
        <v>45317</v>
      </c>
      <c r="CI156">
        <v>1</v>
      </c>
      <c r="CJ156">
        <v>1</v>
      </c>
      <c r="CK156">
        <v>43</v>
      </c>
      <c r="CL156" t="s">
        <v>89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"009943961613"</f>
        <v>009943961613</v>
      </c>
      <c r="F157" s="3">
        <v>45314</v>
      </c>
      <c r="G157">
        <v>202410</v>
      </c>
      <c r="H157" t="s">
        <v>125</v>
      </c>
      <c r="I157" t="s">
        <v>126</v>
      </c>
      <c r="J157" t="s">
        <v>81</v>
      </c>
      <c r="K157" t="s">
        <v>78</v>
      </c>
      <c r="L157" t="s">
        <v>115</v>
      </c>
      <c r="M157" t="s">
        <v>116</v>
      </c>
      <c r="N157" t="s">
        <v>81</v>
      </c>
      <c r="O157" t="s">
        <v>82</v>
      </c>
      <c r="P157" t="str">
        <f t="shared" si="8"/>
        <v xml:space="preserve">LOCKS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5.57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45.96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4.4000000000000004</v>
      </c>
      <c r="BJ157">
        <v>11.1</v>
      </c>
      <c r="BK157">
        <v>12</v>
      </c>
      <c r="BL157">
        <v>140.78</v>
      </c>
      <c r="BM157">
        <v>21.12</v>
      </c>
      <c r="BN157">
        <v>161.9</v>
      </c>
      <c r="BO157">
        <v>161.9</v>
      </c>
      <c r="BQ157" t="s">
        <v>129</v>
      </c>
      <c r="BR157" t="s">
        <v>140</v>
      </c>
      <c r="BS157" s="3">
        <v>45316</v>
      </c>
      <c r="BT157" s="4">
        <v>0.44861111111111113</v>
      </c>
      <c r="BU157" t="s">
        <v>367</v>
      </c>
      <c r="BV157" t="s">
        <v>89</v>
      </c>
      <c r="BY157">
        <v>55443.08</v>
      </c>
      <c r="BZ157" t="s">
        <v>93</v>
      </c>
      <c r="CA157" t="s">
        <v>147</v>
      </c>
      <c r="CC157" t="s">
        <v>116</v>
      </c>
      <c r="CD157" s="5" t="s">
        <v>148</v>
      </c>
      <c r="CE157" t="s">
        <v>88</v>
      </c>
      <c r="CF157" s="3">
        <v>45317</v>
      </c>
      <c r="CI157">
        <v>1</v>
      </c>
      <c r="CJ157">
        <v>2</v>
      </c>
      <c r="CK157">
        <v>41</v>
      </c>
      <c r="CL157" t="s">
        <v>89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"009943958884"</f>
        <v>009943958884</v>
      </c>
      <c r="F158" s="3">
        <v>45314</v>
      </c>
      <c r="G158">
        <v>202410</v>
      </c>
      <c r="H158" t="s">
        <v>125</v>
      </c>
      <c r="I158" t="s">
        <v>126</v>
      </c>
      <c r="J158" t="s">
        <v>81</v>
      </c>
      <c r="K158" t="s">
        <v>78</v>
      </c>
      <c r="L158" t="s">
        <v>443</v>
      </c>
      <c r="M158" t="s">
        <v>444</v>
      </c>
      <c r="N158" t="s">
        <v>445</v>
      </c>
      <c r="O158" t="s">
        <v>82</v>
      </c>
      <c r="P158" t="str">
        <f t="shared" si="8"/>
        <v xml:space="preserve">LOCKS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5.57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45.96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5.6</v>
      </c>
      <c r="BJ158">
        <v>5.8</v>
      </c>
      <c r="BK158">
        <v>6</v>
      </c>
      <c r="BL158">
        <v>140.78</v>
      </c>
      <c r="BM158">
        <v>21.12</v>
      </c>
      <c r="BN158">
        <v>161.9</v>
      </c>
      <c r="BO158">
        <v>161.9</v>
      </c>
      <c r="BQ158" t="s">
        <v>446</v>
      </c>
      <c r="BR158" t="s">
        <v>140</v>
      </c>
      <c r="BS158" s="3">
        <v>45316</v>
      </c>
      <c r="BT158" s="4">
        <v>0.43611111111111112</v>
      </c>
      <c r="BU158" t="s">
        <v>447</v>
      </c>
      <c r="BV158" t="s">
        <v>89</v>
      </c>
      <c r="BY158">
        <v>28818.400000000001</v>
      </c>
      <c r="BZ158" t="s">
        <v>93</v>
      </c>
      <c r="CA158" t="s">
        <v>448</v>
      </c>
      <c r="CC158" t="s">
        <v>444</v>
      </c>
      <c r="CD158" s="5" t="s">
        <v>449</v>
      </c>
      <c r="CE158" t="s">
        <v>88</v>
      </c>
      <c r="CF158" s="3">
        <v>45316</v>
      </c>
      <c r="CI158">
        <v>1</v>
      </c>
      <c r="CJ158">
        <v>2</v>
      </c>
      <c r="CK158">
        <v>41</v>
      </c>
      <c r="CL158" t="s">
        <v>89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"009943958905"</f>
        <v>009943958905</v>
      </c>
      <c r="F159" s="3">
        <v>45314</v>
      </c>
      <c r="G159">
        <v>202410</v>
      </c>
      <c r="H159" t="s">
        <v>125</v>
      </c>
      <c r="I159" t="s">
        <v>126</v>
      </c>
      <c r="J159" t="s">
        <v>81</v>
      </c>
      <c r="K159" t="s">
        <v>78</v>
      </c>
      <c r="L159" t="s">
        <v>127</v>
      </c>
      <c r="M159" t="s">
        <v>128</v>
      </c>
      <c r="N159" t="s">
        <v>81</v>
      </c>
      <c r="O159" t="s">
        <v>82</v>
      </c>
      <c r="P159" t="str">
        <f t="shared" si="8"/>
        <v xml:space="preserve">LOCKS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5.57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64.83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0.2</v>
      </c>
      <c r="BJ159">
        <v>0.8</v>
      </c>
      <c r="BK159">
        <v>1</v>
      </c>
      <c r="BL159">
        <v>196.28</v>
      </c>
      <c r="BM159">
        <v>29.44</v>
      </c>
      <c r="BN159">
        <v>225.72</v>
      </c>
      <c r="BO159">
        <v>225.72</v>
      </c>
      <c r="BQ159" t="s">
        <v>422</v>
      </c>
      <c r="BR159" t="s">
        <v>140</v>
      </c>
      <c r="BS159" s="3">
        <v>45316</v>
      </c>
      <c r="BT159" s="4">
        <v>0.42569444444444443</v>
      </c>
      <c r="BU159" t="s">
        <v>450</v>
      </c>
      <c r="BV159" t="s">
        <v>86</v>
      </c>
      <c r="BY159">
        <v>4022.4</v>
      </c>
      <c r="BZ159" t="s">
        <v>93</v>
      </c>
      <c r="CA159" t="s">
        <v>424</v>
      </c>
      <c r="CC159" t="s">
        <v>128</v>
      </c>
      <c r="CD159">
        <v>3900</v>
      </c>
      <c r="CE159" t="s">
        <v>88</v>
      </c>
      <c r="CF159" s="3">
        <v>45316</v>
      </c>
      <c r="CI159">
        <v>2</v>
      </c>
      <c r="CJ159">
        <v>2</v>
      </c>
      <c r="CK159">
        <v>43</v>
      </c>
      <c r="CL159" t="s">
        <v>89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"009943430003"</f>
        <v>009943430003</v>
      </c>
      <c r="F160" s="3">
        <v>45314</v>
      </c>
      <c r="G160">
        <v>202410</v>
      </c>
      <c r="H160" t="s">
        <v>125</v>
      </c>
      <c r="I160" t="s">
        <v>126</v>
      </c>
      <c r="J160" t="s">
        <v>81</v>
      </c>
      <c r="K160" t="s">
        <v>78</v>
      </c>
      <c r="L160" t="s">
        <v>115</v>
      </c>
      <c r="M160" t="s">
        <v>116</v>
      </c>
      <c r="N160" t="s">
        <v>81</v>
      </c>
      <c r="O160" t="s">
        <v>109</v>
      </c>
      <c r="P160" t="str">
        <f t="shared" si="8"/>
        <v xml:space="preserve">LOCKS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23.77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0.2</v>
      </c>
      <c r="BJ160">
        <v>0.7</v>
      </c>
      <c r="BK160">
        <v>1</v>
      </c>
      <c r="BL160">
        <v>69.92</v>
      </c>
      <c r="BM160">
        <v>10.49</v>
      </c>
      <c r="BN160">
        <v>80.41</v>
      </c>
      <c r="BO160">
        <v>80.41</v>
      </c>
      <c r="BQ160" t="s">
        <v>129</v>
      </c>
      <c r="BR160" t="s">
        <v>130</v>
      </c>
      <c r="BS160" s="3">
        <v>45316</v>
      </c>
      <c r="BT160" s="4">
        <v>0.44861111111111113</v>
      </c>
      <c r="BU160" t="s">
        <v>367</v>
      </c>
      <c r="BV160" t="s">
        <v>89</v>
      </c>
      <c r="BY160">
        <v>3309.6</v>
      </c>
      <c r="BZ160" t="s">
        <v>113</v>
      </c>
      <c r="CA160" t="s">
        <v>147</v>
      </c>
      <c r="CC160" t="s">
        <v>116</v>
      </c>
      <c r="CD160" s="5" t="s">
        <v>148</v>
      </c>
      <c r="CE160" t="s">
        <v>88</v>
      </c>
      <c r="CF160" s="3">
        <v>45317</v>
      </c>
      <c r="CI160">
        <v>1</v>
      </c>
      <c r="CJ160">
        <v>2</v>
      </c>
      <c r="CK160">
        <v>21</v>
      </c>
      <c r="CL160" t="s">
        <v>89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"009944464186"</f>
        <v>009944464186</v>
      </c>
      <c r="F161" s="3">
        <v>45314</v>
      </c>
      <c r="G161">
        <v>202410</v>
      </c>
      <c r="H161" t="s">
        <v>125</v>
      </c>
      <c r="I161" t="s">
        <v>126</v>
      </c>
      <c r="J161" t="s">
        <v>81</v>
      </c>
      <c r="K161" t="s">
        <v>78</v>
      </c>
      <c r="L161" t="s">
        <v>149</v>
      </c>
      <c r="M161" t="s">
        <v>150</v>
      </c>
      <c r="N161" t="s">
        <v>81</v>
      </c>
      <c r="O161" t="s">
        <v>82</v>
      </c>
      <c r="P161" t="str">
        <f t="shared" si="8"/>
        <v xml:space="preserve">LOCKS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5.57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265.81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3</v>
      </c>
      <c r="BI161">
        <v>128.6</v>
      </c>
      <c r="BJ161">
        <v>130.1</v>
      </c>
      <c r="BK161">
        <v>131</v>
      </c>
      <c r="BL161">
        <v>787.51</v>
      </c>
      <c r="BM161">
        <v>118.13</v>
      </c>
      <c r="BN161">
        <v>905.64</v>
      </c>
      <c r="BO161">
        <v>905.64</v>
      </c>
      <c r="BQ161" t="s">
        <v>321</v>
      </c>
      <c r="BR161" t="s">
        <v>140</v>
      </c>
      <c r="BS161" s="3">
        <v>45316</v>
      </c>
      <c r="BT161" s="4">
        <v>0.46458333333333335</v>
      </c>
      <c r="BU161" t="s">
        <v>152</v>
      </c>
      <c r="BV161" t="s">
        <v>86</v>
      </c>
      <c r="BY161">
        <v>650667.87</v>
      </c>
      <c r="BZ161" t="s">
        <v>93</v>
      </c>
      <c r="CA161" t="s">
        <v>451</v>
      </c>
      <c r="CC161" t="s">
        <v>150</v>
      </c>
      <c r="CD161">
        <v>4000</v>
      </c>
      <c r="CE161" t="s">
        <v>88</v>
      </c>
      <c r="CF161" s="3">
        <v>45317</v>
      </c>
      <c r="CI161">
        <v>1</v>
      </c>
      <c r="CJ161">
        <v>1</v>
      </c>
      <c r="CK161">
        <v>41</v>
      </c>
      <c r="CL161" t="s">
        <v>89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"009943123471"</f>
        <v>009943123471</v>
      </c>
      <c r="F162" s="3">
        <v>45315</v>
      </c>
      <c r="G162">
        <v>202410</v>
      </c>
      <c r="H162" t="s">
        <v>197</v>
      </c>
      <c r="I162" t="s">
        <v>198</v>
      </c>
      <c r="J162" t="s">
        <v>81</v>
      </c>
      <c r="K162" t="s">
        <v>78</v>
      </c>
      <c r="L162" t="s">
        <v>115</v>
      </c>
      <c r="M162" t="s">
        <v>116</v>
      </c>
      <c r="N162" t="s">
        <v>81</v>
      </c>
      <c r="O162" t="s">
        <v>82</v>
      </c>
      <c r="P162" t="str">
        <f>"                              "</f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5.57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70.62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30</v>
      </c>
      <c r="BJ162">
        <v>3.4</v>
      </c>
      <c r="BK162">
        <v>30</v>
      </c>
      <c r="BL162">
        <v>213.31</v>
      </c>
      <c r="BM162">
        <v>32</v>
      </c>
      <c r="BN162">
        <v>245.31</v>
      </c>
      <c r="BO162">
        <v>245.31</v>
      </c>
      <c r="BQ162" t="s">
        <v>416</v>
      </c>
      <c r="BR162" t="s">
        <v>417</v>
      </c>
      <c r="BS162" s="3">
        <v>45316</v>
      </c>
      <c r="BT162" s="4">
        <v>0.44861111111111113</v>
      </c>
      <c r="BU162" t="s">
        <v>367</v>
      </c>
      <c r="BV162" t="s">
        <v>86</v>
      </c>
      <c r="BY162">
        <v>16800</v>
      </c>
      <c r="BZ162" t="s">
        <v>93</v>
      </c>
      <c r="CA162" t="s">
        <v>147</v>
      </c>
      <c r="CC162" t="s">
        <v>116</v>
      </c>
      <c r="CD162" s="5" t="s">
        <v>148</v>
      </c>
      <c r="CE162" t="s">
        <v>88</v>
      </c>
      <c r="CF162" s="3">
        <v>45317</v>
      </c>
      <c r="CI162">
        <v>1</v>
      </c>
      <c r="CJ162">
        <v>1</v>
      </c>
      <c r="CK162">
        <v>44</v>
      </c>
      <c r="CL162" t="s">
        <v>89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"009944396060"</f>
        <v>009944396060</v>
      </c>
      <c r="F163" s="3">
        <v>45315</v>
      </c>
      <c r="G163">
        <v>202410</v>
      </c>
      <c r="H163" t="s">
        <v>127</v>
      </c>
      <c r="I163" t="s">
        <v>128</v>
      </c>
      <c r="J163" t="s">
        <v>452</v>
      </c>
      <c r="K163" t="s">
        <v>78</v>
      </c>
      <c r="L163" t="s">
        <v>236</v>
      </c>
      <c r="M163" t="s">
        <v>237</v>
      </c>
      <c r="N163" t="s">
        <v>453</v>
      </c>
      <c r="O163" t="s">
        <v>82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5.57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64.83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196.28</v>
      </c>
      <c r="BM163">
        <v>29.44</v>
      </c>
      <c r="BN163">
        <v>225.72</v>
      </c>
      <c r="BO163">
        <v>225.72</v>
      </c>
      <c r="BQ163" t="s">
        <v>454</v>
      </c>
      <c r="BR163" t="s">
        <v>205</v>
      </c>
      <c r="BS163" s="3">
        <v>45316</v>
      </c>
      <c r="BT163" s="4">
        <v>0.50624999999999998</v>
      </c>
      <c r="BU163" t="s">
        <v>240</v>
      </c>
      <c r="BV163" t="s">
        <v>86</v>
      </c>
      <c r="BY163">
        <v>1200</v>
      </c>
      <c r="BZ163" t="s">
        <v>93</v>
      </c>
      <c r="CA163" t="s">
        <v>243</v>
      </c>
      <c r="CC163" t="s">
        <v>237</v>
      </c>
      <c r="CD163">
        <v>1724</v>
      </c>
      <c r="CE163" t="s">
        <v>88</v>
      </c>
      <c r="CF163" s="3">
        <v>45316</v>
      </c>
      <c r="CI163">
        <v>2</v>
      </c>
      <c r="CJ163">
        <v>1</v>
      </c>
      <c r="CK163">
        <v>43</v>
      </c>
      <c r="CL163" t="s">
        <v>89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"080011085541"</f>
        <v>080011085541</v>
      </c>
      <c r="F164" s="3">
        <v>45315</v>
      </c>
      <c r="G164">
        <v>202410</v>
      </c>
      <c r="H164" t="s">
        <v>236</v>
      </c>
      <c r="I164" t="s">
        <v>237</v>
      </c>
      <c r="J164" t="s">
        <v>245</v>
      </c>
      <c r="K164" t="s">
        <v>78</v>
      </c>
      <c r="L164" t="s">
        <v>229</v>
      </c>
      <c r="M164" t="s">
        <v>230</v>
      </c>
      <c r="N164" t="s">
        <v>455</v>
      </c>
      <c r="O164" t="s">
        <v>109</v>
      </c>
      <c r="P164" t="str">
        <f>"Locks                         "</f>
        <v xml:space="preserve">Locks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46.05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135.47</v>
      </c>
      <c r="BM164">
        <v>20.32</v>
      </c>
      <c r="BN164">
        <v>155.79</v>
      </c>
      <c r="BO164">
        <v>155.79</v>
      </c>
      <c r="BP164" t="s">
        <v>421</v>
      </c>
      <c r="BQ164" t="s">
        <v>456</v>
      </c>
      <c r="BR164" t="s">
        <v>420</v>
      </c>
      <c r="BS164" s="3">
        <v>45316</v>
      </c>
      <c r="BT164" s="4">
        <v>0.69097222222222221</v>
      </c>
      <c r="BU164" t="s">
        <v>457</v>
      </c>
      <c r="BV164" t="s">
        <v>86</v>
      </c>
      <c r="BY164">
        <v>1200</v>
      </c>
      <c r="BZ164" t="s">
        <v>113</v>
      </c>
      <c r="CA164" t="s">
        <v>234</v>
      </c>
      <c r="CC164" t="s">
        <v>230</v>
      </c>
      <c r="CD164" s="5" t="s">
        <v>235</v>
      </c>
      <c r="CE164" t="s">
        <v>251</v>
      </c>
      <c r="CF164" s="3">
        <v>45317</v>
      </c>
      <c r="CI164">
        <v>1</v>
      </c>
      <c r="CJ164">
        <v>1</v>
      </c>
      <c r="CK164">
        <v>23</v>
      </c>
      <c r="CL164" t="s">
        <v>89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"080011085571"</f>
        <v>080011085571</v>
      </c>
      <c r="F165" s="3">
        <v>45315</v>
      </c>
      <c r="G165">
        <v>202410</v>
      </c>
      <c r="H165" t="s">
        <v>236</v>
      </c>
      <c r="I165" t="s">
        <v>237</v>
      </c>
      <c r="J165" t="s">
        <v>245</v>
      </c>
      <c r="K165" t="s">
        <v>78</v>
      </c>
      <c r="L165" t="s">
        <v>197</v>
      </c>
      <c r="M165" t="s">
        <v>198</v>
      </c>
      <c r="N165" t="s">
        <v>458</v>
      </c>
      <c r="O165" t="s">
        <v>109</v>
      </c>
      <c r="P165" t="str">
        <f>"Locks                         "</f>
        <v xml:space="preserve">Locks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46.05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135.47</v>
      </c>
      <c r="BM165">
        <v>20.32</v>
      </c>
      <c r="BN165">
        <v>155.79</v>
      </c>
      <c r="BO165">
        <v>155.79</v>
      </c>
      <c r="BP165" t="s">
        <v>421</v>
      </c>
      <c r="BQ165" t="s">
        <v>389</v>
      </c>
      <c r="BR165" t="s">
        <v>420</v>
      </c>
      <c r="BS165" s="3">
        <v>45316</v>
      </c>
      <c r="BT165" s="4">
        <v>0.64166666666666672</v>
      </c>
      <c r="BU165" t="s">
        <v>459</v>
      </c>
      <c r="BV165" t="s">
        <v>86</v>
      </c>
      <c r="BY165">
        <v>1200</v>
      </c>
      <c r="BZ165" t="s">
        <v>113</v>
      </c>
      <c r="CA165" t="s">
        <v>391</v>
      </c>
      <c r="CC165" t="s">
        <v>198</v>
      </c>
      <c r="CD165" s="5" t="s">
        <v>202</v>
      </c>
      <c r="CE165" t="s">
        <v>251</v>
      </c>
      <c r="CF165" s="3">
        <v>45317</v>
      </c>
      <c r="CI165">
        <v>1</v>
      </c>
      <c r="CJ165">
        <v>1</v>
      </c>
      <c r="CK165">
        <v>23</v>
      </c>
      <c r="CL165" t="s">
        <v>89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"080011085578"</f>
        <v>080011085578</v>
      </c>
      <c r="F166" s="3">
        <v>45315</v>
      </c>
      <c r="G166">
        <v>202410</v>
      </c>
      <c r="H166" t="s">
        <v>236</v>
      </c>
      <c r="I166" t="s">
        <v>237</v>
      </c>
      <c r="J166" t="s">
        <v>245</v>
      </c>
      <c r="K166" t="s">
        <v>78</v>
      </c>
      <c r="L166" t="s">
        <v>106</v>
      </c>
      <c r="M166" t="s">
        <v>107</v>
      </c>
      <c r="N166" t="s">
        <v>194</v>
      </c>
      <c r="O166" t="s">
        <v>109</v>
      </c>
      <c r="P166" t="str">
        <f>"Locks                         "</f>
        <v xml:space="preserve">Locks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23.77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69.92</v>
      </c>
      <c r="BM166">
        <v>10.49</v>
      </c>
      <c r="BN166">
        <v>80.41</v>
      </c>
      <c r="BO166">
        <v>80.41</v>
      </c>
      <c r="BP166" t="s">
        <v>421</v>
      </c>
      <c r="BQ166" t="s">
        <v>427</v>
      </c>
      <c r="BR166" t="s">
        <v>420</v>
      </c>
      <c r="BS166" s="3">
        <v>45317</v>
      </c>
      <c r="BT166" s="4">
        <v>0.34027777777777773</v>
      </c>
      <c r="BU166" t="s">
        <v>160</v>
      </c>
      <c r="BV166" t="s">
        <v>89</v>
      </c>
      <c r="BW166" t="s">
        <v>460</v>
      </c>
      <c r="BX166" t="s">
        <v>428</v>
      </c>
      <c r="BY166">
        <v>1200</v>
      </c>
      <c r="BZ166" t="s">
        <v>113</v>
      </c>
      <c r="CA166" t="s">
        <v>214</v>
      </c>
      <c r="CC166" t="s">
        <v>107</v>
      </c>
      <c r="CD166">
        <v>7569</v>
      </c>
      <c r="CE166" t="s">
        <v>251</v>
      </c>
      <c r="CF166" s="3">
        <v>45320</v>
      </c>
      <c r="CI166">
        <v>1</v>
      </c>
      <c r="CJ166">
        <v>2</v>
      </c>
      <c r="CK166">
        <v>21</v>
      </c>
      <c r="CL166" t="s">
        <v>89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"080011085585"</f>
        <v>080011085585</v>
      </c>
      <c r="F167" s="3">
        <v>45315</v>
      </c>
      <c r="G167">
        <v>202410</v>
      </c>
      <c r="H167" t="s">
        <v>236</v>
      </c>
      <c r="I167" t="s">
        <v>237</v>
      </c>
      <c r="J167" t="s">
        <v>245</v>
      </c>
      <c r="K167" t="s">
        <v>78</v>
      </c>
      <c r="L167" t="s">
        <v>149</v>
      </c>
      <c r="M167" t="s">
        <v>150</v>
      </c>
      <c r="N167" t="s">
        <v>317</v>
      </c>
      <c r="O167" t="s">
        <v>109</v>
      </c>
      <c r="P167" t="str">
        <f>"Locks                         "</f>
        <v xml:space="preserve">Locks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23.77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69.92</v>
      </c>
      <c r="BM167">
        <v>10.49</v>
      </c>
      <c r="BN167">
        <v>80.41</v>
      </c>
      <c r="BO167">
        <v>80.41</v>
      </c>
      <c r="BP167" t="s">
        <v>246</v>
      </c>
      <c r="BQ167" t="s">
        <v>419</v>
      </c>
      <c r="BR167" t="s">
        <v>420</v>
      </c>
      <c r="BS167" s="3">
        <v>45316</v>
      </c>
      <c r="BT167" s="4">
        <v>0.33680555555555558</v>
      </c>
      <c r="BU167" t="s">
        <v>152</v>
      </c>
      <c r="BV167" t="s">
        <v>86</v>
      </c>
      <c r="BY167">
        <v>1200</v>
      </c>
      <c r="BZ167" t="s">
        <v>113</v>
      </c>
      <c r="CA167" t="s">
        <v>153</v>
      </c>
      <c r="CC167" t="s">
        <v>150</v>
      </c>
      <c r="CD167">
        <v>4091</v>
      </c>
      <c r="CE167" t="s">
        <v>251</v>
      </c>
      <c r="CF167" s="3">
        <v>45317</v>
      </c>
      <c r="CI167">
        <v>1</v>
      </c>
      <c r="CJ167">
        <v>1</v>
      </c>
      <c r="CK167">
        <v>21</v>
      </c>
      <c r="CL167" t="s">
        <v>89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"009939946692"</f>
        <v>009939946692</v>
      </c>
      <c r="F168" s="3">
        <v>45315</v>
      </c>
      <c r="G168">
        <v>202410</v>
      </c>
      <c r="H168" t="s">
        <v>149</v>
      </c>
      <c r="I168" t="s">
        <v>150</v>
      </c>
      <c r="J168" t="s">
        <v>317</v>
      </c>
      <c r="K168" t="s">
        <v>78</v>
      </c>
      <c r="L168" t="s">
        <v>79</v>
      </c>
      <c r="M168" t="s">
        <v>80</v>
      </c>
      <c r="N168" t="s">
        <v>81</v>
      </c>
      <c r="O168" t="s">
        <v>82</v>
      </c>
      <c r="P168" t="str">
        <f>"RAHL                          "</f>
        <v xml:space="preserve">RAHL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5.57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45.96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2</v>
      </c>
      <c r="BJ168">
        <v>4.0999999999999996</v>
      </c>
      <c r="BK168">
        <v>5</v>
      </c>
      <c r="BL168">
        <v>140.78</v>
      </c>
      <c r="BM168">
        <v>21.12</v>
      </c>
      <c r="BN168">
        <v>161.9</v>
      </c>
      <c r="BO168">
        <v>161.9</v>
      </c>
      <c r="BQ168" t="s">
        <v>406</v>
      </c>
      <c r="BR168" t="s">
        <v>373</v>
      </c>
      <c r="BS168" s="3">
        <v>45316</v>
      </c>
      <c r="BT168" s="4">
        <v>0.51250000000000007</v>
      </c>
      <c r="BU168" t="s">
        <v>461</v>
      </c>
      <c r="BV168" t="s">
        <v>86</v>
      </c>
      <c r="BY168">
        <v>20700</v>
      </c>
      <c r="BZ168" t="s">
        <v>93</v>
      </c>
      <c r="CA168" t="s">
        <v>228</v>
      </c>
      <c r="CC168" t="s">
        <v>80</v>
      </c>
      <c r="CD168">
        <v>2196</v>
      </c>
      <c r="CE168" t="s">
        <v>88</v>
      </c>
      <c r="CF168" s="3">
        <v>45316</v>
      </c>
      <c r="CI168">
        <v>1</v>
      </c>
      <c r="CJ168">
        <v>1</v>
      </c>
      <c r="CK168">
        <v>41</v>
      </c>
      <c r="CL168" t="s">
        <v>89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"009943551611"</f>
        <v>009943551611</v>
      </c>
      <c r="F169" s="3">
        <v>45315</v>
      </c>
      <c r="G169">
        <v>202410</v>
      </c>
      <c r="H169" t="s">
        <v>115</v>
      </c>
      <c r="I169" t="s">
        <v>116</v>
      </c>
      <c r="J169" t="s">
        <v>81</v>
      </c>
      <c r="K169" t="s">
        <v>78</v>
      </c>
      <c r="L169" t="s">
        <v>292</v>
      </c>
      <c r="M169" t="s">
        <v>293</v>
      </c>
      <c r="N169" t="s">
        <v>279</v>
      </c>
      <c r="O169" t="s">
        <v>82</v>
      </c>
      <c r="P169" t="str">
        <f>"                              "</f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5.57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101.06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40</v>
      </c>
      <c r="BJ169">
        <v>52.4</v>
      </c>
      <c r="BK169">
        <v>53</v>
      </c>
      <c r="BL169">
        <v>302.86</v>
      </c>
      <c r="BM169">
        <v>45.43</v>
      </c>
      <c r="BN169">
        <v>348.29</v>
      </c>
      <c r="BO169">
        <v>348.29</v>
      </c>
      <c r="BQ169" t="s">
        <v>462</v>
      </c>
      <c r="BR169" t="s">
        <v>463</v>
      </c>
      <c r="BS169" s="3">
        <v>45316</v>
      </c>
      <c r="BT169" s="4">
        <v>0.58333333333333337</v>
      </c>
      <c r="BU169" t="s">
        <v>464</v>
      </c>
      <c r="BV169" t="s">
        <v>86</v>
      </c>
      <c r="BY169">
        <v>261960</v>
      </c>
      <c r="BZ169" t="s">
        <v>181</v>
      </c>
      <c r="CC169" t="s">
        <v>293</v>
      </c>
      <c r="CD169">
        <v>1150</v>
      </c>
      <c r="CE169" t="s">
        <v>88</v>
      </c>
      <c r="CF169" s="3">
        <v>45317</v>
      </c>
      <c r="CI169">
        <v>5</v>
      </c>
      <c r="CJ169">
        <v>1</v>
      </c>
      <c r="CK169">
        <v>44</v>
      </c>
      <c r="CL169" t="s">
        <v>89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"009943958814"</f>
        <v>009943958814</v>
      </c>
      <c r="F170" s="3">
        <v>45315</v>
      </c>
      <c r="G170">
        <v>202410</v>
      </c>
      <c r="H170" t="s">
        <v>125</v>
      </c>
      <c r="I170" t="s">
        <v>126</v>
      </c>
      <c r="J170" t="s">
        <v>81</v>
      </c>
      <c r="K170" t="s">
        <v>78</v>
      </c>
      <c r="L170" t="s">
        <v>158</v>
      </c>
      <c r="M170" t="s">
        <v>159</v>
      </c>
      <c r="N170" t="s">
        <v>81</v>
      </c>
      <c r="O170" t="s">
        <v>82</v>
      </c>
      <c r="P170" t="str">
        <f t="shared" ref="P170:P176" si="9">"LOCKS                         "</f>
        <v xml:space="preserve">LOCKS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5.57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222.22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3</v>
      </c>
      <c r="BI170">
        <v>64.8</v>
      </c>
      <c r="BJ170">
        <v>107.5</v>
      </c>
      <c r="BK170">
        <v>108</v>
      </c>
      <c r="BL170">
        <v>659.28</v>
      </c>
      <c r="BM170">
        <v>98.89</v>
      </c>
      <c r="BN170">
        <v>758.17</v>
      </c>
      <c r="BO170">
        <v>758.17</v>
      </c>
      <c r="BQ170" t="s">
        <v>129</v>
      </c>
      <c r="BR170" t="s">
        <v>140</v>
      </c>
      <c r="BS170" s="3">
        <v>45320</v>
      </c>
      <c r="BT170" s="4">
        <v>0.54166666666666663</v>
      </c>
      <c r="BU170" t="s">
        <v>369</v>
      </c>
      <c r="BV170" t="s">
        <v>89</v>
      </c>
      <c r="BW170" t="s">
        <v>161</v>
      </c>
      <c r="BX170" t="s">
        <v>465</v>
      </c>
      <c r="BY170">
        <v>537614.93999999994</v>
      </c>
      <c r="BZ170" t="s">
        <v>93</v>
      </c>
      <c r="CC170" t="s">
        <v>159</v>
      </c>
      <c r="CD170">
        <v>9300</v>
      </c>
      <c r="CE170" t="s">
        <v>88</v>
      </c>
      <c r="CF170" s="3">
        <v>45321</v>
      </c>
      <c r="CI170">
        <v>1</v>
      </c>
      <c r="CJ170">
        <v>3</v>
      </c>
      <c r="CK170">
        <v>41</v>
      </c>
      <c r="CL170" t="s">
        <v>89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"009942289527"</f>
        <v>009942289527</v>
      </c>
      <c r="F171" s="3">
        <v>45315</v>
      </c>
      <c r="G171">
        <v>202410</v>
      </c>
      <c r="H171" t="s">
        <v>125</v>
      </c>
      <c r="I171" t="s">
        <v>126</v>
      </c>
      <c r="J171" t="s">
        <v>81</v>
      </c>
      <c r="K171" t="s">
        <v>78</v>
      </c>
      <c r="L171" t="s">
        <v>90</v>
      </c>
      <c r="M171" t="s">
        <v>91</v>
      </c>
      <c r="N171" t="s">
        <v>81</v>
      </c>
      <c r="O171" t="s">
        <v>82</v>
      </c>
      <c r="P171" t="str">
        <f t="shared" si="9"/>
        <v xml:space="preserve">LOCKS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5.57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100.92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35.1</v>
      </c>
      <c r="BJ171">
        <v>43.7</v>
      </c>
      <c r="BK171">
        <v>44</v>
      </c>
      <c r="BL171">
        <v>302.45999999999998</v>
      </c>
      <c r="BM171">
        <v>45.37</v>
      </c>
      <c r="BN171">
        <v>347.83</v>
      </c>
      <c r="BO171">
        <v>347.83</v>
      </c>
      <c r="BQ171" t="s">
        <v>129</v>
      </c>
      <c r="BR171" t="s">
        <v>140</v>
      </c>
      <c r="BS171" s="3">
        <v>45320</v>
      </c>
      <c r="BT171" s="4">
        <v>0.42083333333333334</v>
      </c>
      <c r="BU171" t="s">
        <v>466</v>
      </c>
      <c r="BV171" t="s">
        <v>89</v>
      </c>
      <c r="BW171" t="s">
        <v>210</v>
      </c>
      <c r="BX171" t="s">
        <v>438</v>
      </c>
      <c r="BY171">
        <v>218436.08</v>
      </c>
      <c r="BZ171" t="s">
        <v>93</v>
      </c>
      <c r="CA171" t="s">
        <v>467</v>
      </c>
      <c r="CC171" t="s">
        <v>91</v>
      </c>
      <c r="CD171">
        <v>3201</v>
      </c>
      <c r="CE171" t="s">
        <v>88</v>
      </c>
      <c r="CF171" s="3">
        <v>45321</v>
      </c>
      <c r="CI171">
        <v>2</v>
      </c>
      <c r="CJ171">
        <v>3</v>
      </c>
      <c r="CK171">
        <v>41</v>
      </c>
      <c r="CL171" t="s">
        <v>89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"009942133590"</f>
        <v>009942133590</v>
      </c>
      <c r="F172" s="3">
        <v>45315</v>
      </c>
      <c r="G172">
        <v>202410</v>
      </c>
      <c r="H172" t="s">
        <v>125</v>
      </c>
      <c r="I172" t="s">
        <v>126</v>
      </c>
      <c r="J172" t="s">
        <v>81</v>
      </c>
      <c r="K172" t="s">
        <v>78</v>
      </c>
      <c r="L172" t="s">
        <v>197</v>
      </c>
      <c r="M172" t="s">
        <v>198</v>
      </c>
      <c r="N172" t="s">
        <v>468</v>
      </c>
      <c r="O172" t="s">
        <v>82</v>
      </c>
      <c r="P172" t="str">
        <f t="shared" si="9"/>
        <v xml:space="preserve">LOCKS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5.57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64.83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8.1999999999999993</v>
      </c>
      <c r="BJ172">
        <v>8.3000000000000007</v>
      </c>
      <c r="BK172">
        <v>9</v>
      </c>
      <c r="BL172">
        <v>196.28</v>
      </c>
      <c r="BM172">
        <v>29.44</v>
      </c>
      <c r="BN172">
        <v>225.72</v>
      </c>
      <c r="BO172">
        <v>225.72</v>
      </c>
      <c r="BQ172" t="s">
        <v>129</v>
      </c>
      <c r="BR172" t="s">
        <v>140</v>
      </c>
      <c r="BS172" s="3">
        <v>45316</v>
      </c>
      <c r="BT172" s="4">
        <v>0.64166666666666672</v>
      </c>
      <c r="BU172" t="s">
        <v>459</v>
      </c>
      <c r="BV172" t="s">
        <v>86</v>
      </c>
      <c r="BY172">
        <v>41603.22</v>
      </c>
      <c r="BZ172" t="s">
        <v>93</v>
      </c>
      <c r="CA172" t="s">
        <v>391</v>
      </c>
      <c r="CC172" t="s">
        <v>198</v>
      </c>
      <c r="CD172" s="5" t="s">
        <v>202</v>
      </c>
      <c r="CE172" t="s">
        <v>88</v>
      </c>
      <c r="CF172" s="3">
        <v>45317</v>
      </c>
      <c r="CI172">
        <v>1</v>
      </c>
      <c r="CJ172">
        <v>1</v>
      </c>
      <c r="CK172">
        <v>43</v>
      </c>
      <c r="CL172" t="s">
        <v>89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"009942600910"</f>
        <v>009942600910</v>
      </c>
      <c r="F173" s="3">
        <v>45315</v>
      </c>
      <c r="G173">
        <v>202410</v>
      </c>
      <c r="H173" t="s">
        <v>125</v>
      </c>
      <c r="I173" t="s">
        <v>126</v>
      </c>
      <c r="J173" t="s">
        <v>81</v>
      </c>
      <c r="K173" t="s">
        <v>78</v>
      </c>
      <c r="L173" t="s">
        <v>229</v>
      </c>
      <c r="M173" t="s">
        <v>230</v>
      </c>
      <c r="N173" t="s">
        <v>469</v>
      </c>
      <c r="O173" t="s">
        <v>109</v>
      </c>
      <c r="P173" t="str">
        <f t="shared" si="9"/>
        <v xml:space="preserve">LOCKS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46.05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135.47</v>
      </c>
      <c r="BM173">
        <v>20.32</v>
      </c>
      <c r="BN173">
        <v>155.79</v>
      </c>
      <c r="BO173">
        <v>155.79</v>
      </c>
      <c r="BQ173" t="s">
        <v>129</v>
      </c>
      <c r="BR173" t="s">
        <v>140</v>
      </c>
      <c r="BS173" s="3">
        <v>45316</v>
      </c>
      <c r="BT173" s="4">
        <v>0.70694444444444438</v>
      </c>
      <c r="BU173" t="s">
        <v>457</v>
      </c>
      <c r="BV173" t="s">
        <v>86</v>
      </c>
      <c r="BY173">
        <v>1200</v>
      </c>
      <c r="BZ173" t="s">
        <v>113</v>
      </c>
      <c r="CA173" t="s">
        <v>234</v>
      </c>
      <c r="CC173" t="s">
        <v>230</v>
      </c>
      <c r="CD173" s="5" t="s">
        <v>235</v>
      </c>
      <c r="CE173" t="s">
        <v>88</v>
      </c>
      <c r="CF173" s="3">
        <v>45317</v>
      </c>
      <c r="CI173">
        <v>1</v>
      </c>
      <c r="CJ173">
        <v>1</v>
      </c>
      <c r="CK173">
        <v>23</v>
      </c>
      <c r="CL173" t="s">
        <v>89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"009943916041"</f>
        <v>009943916041</v>
      </c>
      <c r="F174" s="3">
        <v>45315</v>
      </c>
      <c r="G174">
        <v>202410</v>
      </c>
      <c r="H174" t="s">
        <v>125</v>
      </c>
      <c r="I174" t="s">
        <v>126</v>
      </c>
      <c r="J174" t="s">
        <v>81</v>
      </c>
      <c r="K174" t="s">
        <v>78</v>
      </c>
      <c r="L174" t="s">
        <v>115</v>
      </c>
      <c r="M174" t="s">
        <v>116</v>
      </c>
      <c r="N174" t="s">
        <v>81</v>
      </c>
      <c r="O174" t="s">
        <v>82</v>
      </c>
      <c r="P174" t="str">
        <f t="shared" si="9"/>
        <v xml:space="preserve">LOCKS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5.57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267.7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2</v>
      </c>
      <c r="BI174">
        <v>90.4</v>
      </c>
      <c r="BJ174">
        <v>131.80000000000001</v>
      </c>
      <c r="BK174">
        <v>132</v>
      </c>
      <c r="BL174">
        <v>793.08</v>
      </c>
      <c r="BM174">
        <v>118.96</v>
      </c>
      <c r="BN174">
        <v>912.04</v>
      </c>
      <c r="BO174">
        <v>912.04</v>
      </c>
      <c r="BQ174" t="s">
        <v>129</v>
      </c>
      <c r="BR174" t="s">
        <v>140</v>
      </c>
      <c r="BS174" s="3">
        <v>45317</v>
      </c>
      <c r="BT174" s="4">
        <v>0.59166666666666667</v>
      </c>
      <c r="BU174" t="s">
        <v>367</v>
      </c>
      <c r="BV174" t="s">
        <v>89</v>
      </c>
      <c r="BY174">
        <v>659096.80000000005</v>
      </c>
      <c r="BZ174" t="s">
        <v>93</v>
      </c>
      <c r="CA174" t="s">
        <v>470</v>
      </c>
      <c r="CC174" t="s">
        <v>116</v>
      </c>
      <c r="CD174" s="5" t="s">
        <v>148</v>
      </c>
      <c r="CE174" t="s">
        <v>88</v>
      </c>
      <c r="CF174" s="3">
        <v>45320</v>
      </c>
      <c r="CI174">
        <v>1</v>
      </c>
      <c r="CJ174">
        <v>2</v>
      </c>
      <c r="CK174">
        <v>41</v>
      </c>
      <c r="CL174" t="s">
        <v>89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"009943958813"</f>
        <v>009943958813</v>
      </c>
      <c r="F175" s="3">
        <v>45315</v>
      </c>
      <c r="G175">
        <v>202410</v>
      </c>
      <c r="H175" t="s">
        <v>125</v>
      </c>
      <c r="I175" t="s">
        <v>126</v>
      </c>
      <c r="J175" t="s">
        <v>81</v>
      </c>
      <c r="K175" t="s">
        <v>78</v>
      </c>
      <c r="L175" t="s">
        <v>75</v>
      </c>
      <c r="M175" t="s">
        <v>76</v>
      </c>
      <c r="N175" t="s">
        <v>81</v>
      </c>
      <c r="O175" t="s">
        <v>82</v>
      </c>
      <c r="P175" t="str">
        <f t="shared" si="9"/>
        <v xml:space="preserve">LOCKS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5.57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164.17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45</v>
      </c>
      <c r="BJ175">
        <v>33.799999999999997</v>
      </c>
      <c r="BK175">
        <v>45</v>
      </c>
      <c r="BL175">
        <v>488.52</v>
      </c>
      <c r="BM175">
        <v>73.28</v>
      </c>
      <c r="BN175">
        <v>561.79999999999995</v>
      </c>
      <c r="BO175">
        <v>561.79999999999995</v>
      </c>
      <c r="BQ175" t="s">
        <v>129</v>
      </c>
      <c r="BR175" t="s">
        <v>140</v>
      </c>
      <c r="BS175" s="3">
        <v>45316</v>
      </c>
      <c r="BT175" s="4">
        <v>0.39583333333333331</v>
      </c>
      <c r="BU175" t="s">
        <v>471</v>
      </c>
      <c r="BV175" t="s">
        <v>86</v>
      </c>
      <c r="BY175">
        <v>168948</v>
      </c>
      <c r="BZ175" t="s">
        <v>93</v>
      </c>
      <c r="CC175" t="s">
        <v>76</v>
      </c>
      <c r="CD175">
        <v>9459</v>
      </c>
      <c r="CE175" t="s">
        <v>88</v>
      </c>
      <c r="CF175" s="3">
        <v>45316</v>
      </c>
      <c r="CI175">
        <v>1</v>
      </c>
      <c r="CJ175">
        <v>1</v>
      </c>
      <c r="CK175">
        <v>43</v>
      </c>
      <c r="CL175" t="s">
        <v>89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"009943516738"</f>
        <v>009943516738</v>
      </c>
      <c r="F176" s="3">
        <v>45315</v>
      </c>
      <c r="G176">
        <v>202410</v>
      </c>
      <c r="H176" t="s">
        <v>125</v>
      </c>
      <c r="I176" t="s">
        <v>126</v>
      </c>
      <c r="J176" t="s">
        <v>81</v>
      </c>
      <c r="K176" t="s">
        <v>78</v>
      </c>
      <c r="L176" t="s">
        <v>134</v>
      </c>
      <c r="M176" t="s">
        <v>135</v>
      </c>
      <c r="N176" t="s">
        <v>81</v>
      </c>
      <c r="O176" t="s">
        <v>82</v>
      </c>
      <c r="P176" t="str">
        <f t="shared" si="9"/>
        <v xml:space="preserve">LOCKS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5.57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68.14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2</v>
      </c>
      <c r="BI176">
        <v>5.7</v>
      </c>
      <c r="BJ176">
        <v>15.1</v>
      </c>
      <c r="BK176">
        <v>16</v>
      </c>
      <c r="BL176">
        <v>206.02</v>
      </c>
      <c r="BM176">
        <v>30.9</v>
      </c>
      <c r="BN176">
        <v>236.92</v>
      </c>
      <c r="BO176">
        <v>236.92</v>
      </c>
      <c r="BQ176" t="s">
        <v>129</v>
      </c>
      <c r="BR176" t="s">
        <v>140</v>
      </c>
      <c r="BS176" s="3">
        <v>45316</v>
      </c>
      <c r="BT176" s="4">
        <v>0.46666666666666662</v>
      </c>
      <c r="BU176" t="s">
        <v>138</v>
      </c>
      <c r="BV176" t="s">
        <v>86</v>
      </c>
      <c r="BY176">
        <v>75446.47</v>
      </c>
      <c r="BZ176" t="s">
        <v>93</v>
      </c>
      <c r="CC176" t="s">
        <v>135</v>
      </c>
      <c r="CD176">
        <v>1034</v>
      </c>
      <c r="CE176" t="s">
        <v>88</v>
      </c>
      <c r="CF176" s="3">
        <v>45316</v>
      </c>
      <c r="CI176">
        <v>1</v>
      </c>
      <c r="CJ176">
        <v>1</v>
      </c>
      <c r="CK176">
        <v>43</v>
      </c>
      <c r="CL176" t="s">
        <v>89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"009943716395"</f>
        <v>009943716395</v>
      </c>
      <c r="F177" s="3">
        <v>45264</v>
      </c>
      <c r="G177">
        <v>202410</v>
      </c>
      <c r="H177" t="s">
        <v>167</v>
      </c>
      <c r="I177" t="s">
        <v>168</v>
      </c>
      <c r="J177" t="s">
        <v>310</v>
      </c>
      <c r="K177" t="s">
        <v>78</v>
      </c>
      <c r="L177" t="s">
        <v>274</v>
      </c>
      <c r="M177" t="s">
        <v>275</v>
      </c>
      <c r="N177" t="s">
        <v>472</v>
      </c>
      <c r="O177" t="s">
        <v>109</v>
      </c>
      <c r="P177" t="str">
        <f>"PLZ 2110139057                "</f>
        <v xml:space="preserve">PLZ 2110139057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29.54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75.69</v>
      </c>
      <c r="BM177">
        <v>11.35</v>
      </c>
      <c r="BN177">
        <v>87.04</v>
      </c>
      <c r="BO177">
        <v>87.04</v>
      </c>
      <c r="BQ177" t="s">
        <v>385</v>
      </c>
      <c r="BR177" t="s">
        <v>314</v>
      </c>
      <c r="BS177" s="3">
        <v>45266</v>
      </c>
      <c r="BT177" s="4">
        <v>0.4861111111111111</v>
      </c>
      <c r="BU177" t="s">
        <v>277</v>
      </c>
      <c r="BV177" t="s">
        <v>89</v>
      </c>
      <c r="BW177" t="s">
        <v>210</v>
      </c>
      <c r="BX177" t="s">
        <v>473</v>
      </c>
      <c r="BY177">
        <v>1200</v>
      </c>
      <c r="BZ177" t="s">
        <v>474</v>
      </c>
      <c r="CC177" t="s">
        <v>275</v>
      </c>
      <c r="CD177">
        <v>5200</v>
      </c>
      <c r="CF177" s="3">
        <v>45266</v>
      </c>
      <c r="CI177">
        <v>1</v>
      </c>
      <c r="CJ177">
        <v>2</v>
      </c>
      <c r="CK177">
        <v>21</v>
      </c>
      <c r="CL177" t="s">
        <v>89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"009943716396"</f>
        <v>009943716396</v>
      </c>
      <c r="F178" s="3">
        <v>45266</v>
      </c>
      <c r="G178">
        <v>202410</v>
      </c>
      <c r="H178" t="s">
        <v>167</v>
      </c>
      <c r="I178" t="s">
        <v>168</v>
      </c>
      <c r="J178" t="s">
        <v>310</v>
      </c>
      <c r="K178" t="s">
        <v>78</v>
      </c>
      <c r="L178" t="s">
        <v>141</v>
      </c>
      <c r="M178" t="s">
        <v>137</v>
      </c>
      <c r="N178" t="s">
        <v>475</v>
      </c>
      <c r="O178" t="s">
        <v>82</v>
      </c>
      <c r="P178" t="str">
        <f>"PLZ 211439457                 "</f>
        <v xml:space="preserve">PLZ 211439457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5.57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50.43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145.25</v>
      </c>
      <c r="BM178">
        <v>21.79</v>
      </c>
      <c r="BN178">
        <v>167.04</v>
      </c>
      <c r="BO178">
        <v>167.04</v>
      </c>
      <c r="BQ178" t="s">
        <v>476</v>
      </c>
      <c r="BR178" t="s">
        <v>314</v>
      </c>
      <c r="BS178" s="3">
        <v>45271</v>
      </c>
      <c r="BT178" s="4">
        <v>0.40625</v>
      </c>
      <c r="BU178" t="s">
        <v>477</v>
      </c>
      <c r="BV178" t="s">
        <v>86</v>
      </c>
      <c r="BY178">
        <v>1200</v>
      </c>
      <c r="BZ178" t="s">
        <v>474</v>
      </c>
      <c r="CC178" t="s">
        <v>137</v>
      </c>
      <c r="CD178">
        <v>6536</v>
      </c>
      <c r="CF178" s="3">
        <v>45271</v>
      </c>
      <c r="CI178">
        <v>1</v>
      </c>
      <c r="CJ178">
        <v>3</v>
      </c>
      <c r="CK178">
        <v>41</v>
      </c>
      <c r="CL178" t="s">
        <v>89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"009943716397"</f>
        <v>009943716397</v>
      </c>
      <c r="F179" s="3">
        <v>45267</v>
      </c>
      <c r="G179">
        <v>202410</v>
      </c>
      <c r="H179" t="s">
        <v>167</v>
      </c>
      <c r="I179" t="s">
        <v>168</v>
      </c>
      <c r="J179" t="s">
        <v>310</v>
      </c>
      <c r="K179" t="s">
        <v>78</v>
      </c>
      <c r="L179" t="s">
        <v>79</v>
      </c>
      <c r="M179" t="s">
        <v>80</v>
      </c>
      <c r="N179" t="s">
        <v>81</v>
      </c>
      <c r="O179" t="s">
        <v>109</v>
      </c>
      <c r="P179" t="str">
        <f>"PLZ 2110139536                "</f>
        <v xml:space="preserve">PLZ 2110139536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26.07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0.2</v>
      </c>
      <c r="BK179">
        <v>1</v>
      </c>
      <c r="BL179">
        <v>72.22</v>
      </c>
      <c r="BM179">
        <v>10.83</v>
      </c>
      <c r="BN179">
        <v>83.05</v>
      </c>
      <c r="BO179">
        <v>83.05</v>
      </c>
      <c r="BQ179" t="s">
        <v>478</v>
      </c>
      <c r="BR179" t="s">
        <v>314</v>
      </c>
      <c r="BS179" s="3">
        <v>45273</v>
      </c>
      <c r="BT179" s="4">
        <v>0.41666666666666669</v>
      </c>
      <c r="BU179" s="5" t="s">
        <v>479</v>
      </c>
      <c r="BV179" t="s">
        <v>89</v>
      </c>
      <c r="BW179" t="s">
        <v>101</v>
      </c>
      <c r="BX179" t="s">
        <v>480</v>
      </c>
      <c r="BY179">
        <v>1200</v>
      </c>
      <c r="BZ179" t="s">
        <v>474</v>
      </c>
      <c r="CC179" t="s">
        <v>80</v>
      </c>
      <c r="CD179">
        <v>2031</v>
      </c>
      <c r="CF179" s="3">
        <v>45274</v>
      </c>
      <c r="CI179">
        <v>1</v>
      </c>
      <c r="CJ179">
        <v>4</v>
      </c>
      <c r="CK179">
        <v>21</v>
      </c>
      <c r="CL179" t="s">
        <v>89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"009943716398"</f>
        <v>009943716398</v>
      </c>
      <c r="F180" s="3">
        <v>45267</v>
      </c>
      <c r="G180">
        <v>202410</v>
      </c>
      <c r="H180" t="s">
        <v>167</v>
      </c>
      <c r="I180" t="s">
        <v>168</v>
      </c>
      <c r="J180" t="s">
        <v>310</v>
      </c>
      <c r="K180" t="s">
        <v>78</v>
      </c>
      <c r="L180" t="s">
        <v>165</v>
      </c>
      <c r="M180" t="s">
        <v>166</v>
      </c>
      <c r="N180" t="s">
        <v>481</v>
      </c>
      <c r="O180" t="s">
        <v>82</v>
      </c>
      <c r="P180" t="str">
        <f>"                              "</f>
        <v xml:space="preserve"> 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5.57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82.02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5</v>
      </c>
      <c r="BJ180">
        <v>17.399999999999999</v>
      </c>
      <c r="BK180">
        <v>18</v>
      </c>
      <c r="BL180">
        <v>232.76</v>
      </c>
      <c r="BM180">
        <v>34.909999999999997</v>
      </c>
      <c r="BN180">
        <v>267.67</v>
      </c>
      <c r="BO180">
        <v>267.67</v>
      </c>
      <c r="BQ180" t="s">
        <v>482</v>
      </c>
      <c r="BR180" t="s">
        <v>314</v>
      </c>
      <c r="BS180" s="3">
        <v>45273</v>
      </c>
      <c r="BT180" s="4">
        <v>0.34027777777777773</v>
      </c>
      <c r="BU180" t="s">
        <v>193</v>
      </c>
      <c r="BV180" t="s">
        <v>86</v>
      </c>
      <c r="BY180">
        <v>86986</v>
      </c>
      <c r="BZ180" t="s">
        <v>474</v>
      </c>
      <c r="CC180" t="s">
        <v>166</v>
      </c>
      <c r="CD180">
        <v>5099</v>
      </c>
      <c r="CF180" s="3">
        <v>45273</v>
      </c>
      <c r="CI180">
        <v>3</v>
      </c>
      <c r="CJ180">
        <v>4</v>
      </c>
      <c r="CK180">
        <v>43</v>
      </c>
      <c r="CL180" t="s">
        <v>89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"009943855042"</f>
        <v>009943855042</v>
      </c>
      <c r="F181" s="3">
        <v>45316</v>
      </c>
      <c r="G181">
        <v>202410</v>
      </c>
      <c r="H181" t="s">
        <v>75</v>
      </c>
      <c r="I181" t="s">
        <v>76</v>
      </c>
      <c r="J181" t="s">
        <v>77</v>
      </c>
      <c r="K181" t="s">
        <v>78</v>
      </c>
      <c r="L181" t="s">
        <v>158</v>
      </c>
      <c r="M181" t="s">
        <v>159</v>
      </c>
      <c r="N181" t="s">
        <v>81</v>
      </c>
      <c r="O181" t="s">
        <v>82</v>
      </c>
      <c r="P181" t="str">
        <f>"                              "</f>
        <v xml:space="preserve"> 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5.57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64.83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0.6</v>
      </c>
      <c r="BK181">
        <v>1</v>
      </c>
      <c r="BL181">
        <v>196.28</v>
      </c>
      <c r="BM181">
        <v>29.44</v>
      </c>
      <c r="BN181">
        <v>225.72</v>
      </c>
      <c r="BO181">
        <v>225.72</v>
      </c>
      <c r="BQ181" t="s">
        <v>379</v>
      </c>
      <c r="BR181" t="s">
        <v>84</v>
      </c>
      <c r="BS181" s="3">
        <v>45320</v>
      </c>
      <c r="BT181" s="4">
        <v>0.54513888888888895</v>
      </c>
      <c r="BU181" t="s">
        <v>369</v>
      </c>
      <c r="BV181" t="s">
        <v>89</v>
      </c>
      <c r="BW181" t="s">
        <v>161</v>
      </c>
      <c r="BX181" t="s">
        <v>465</v>
      </c>
      <c r="BY181">
        <v>3000</v>
      </c>
      <c r="CC181" t="s">
        <v>159</v>
      </c>
      <c r="CD181">
        <v>9300</v>
      </c>
      <c r="CE181" t="s">
        <v>88</v>
      </c>
      <c r="CF181" s="3">
        <v>45321</v>
      </c>
      <c r="CI181">
        <v>1</v>
      </c>
      <c r="CJ181">
        <v>2</v>
      </c>
      <c r="CK181">
        <v>43</v>
      </c>
      <c r="CL181" t="s">
        <v>89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"009943961755"</f>
        <v>009943961755</v>
      </c>
      <c r="F182" s="3">
        <v>45315</v>
      </c>
      <c r="G182">
        <v>202410</v>
      </c>
      <c r="H182" t="s">
        <v>125</v>
      </c>
      <c r="I182" t="s">
        <v>126</v>
      </c>
      <c r="J182" t="s">
        <v>81</v>
      </c>
      <c r="K182" t="s">
        <v>78</v>
      </c>
      <c r="L182" t="s">
        <v>149</v>
      </c>
      <c r="M182" t="s">
        <v>150</v>
      </c>
      <c r="N182" t="s">
        <v>81</v>
      </c>
      <c r="O182" t="s">
        <v>109</v>
      </c>
      <c r="P182" t="str">
        <f>"LOCKS                         "</f>
        <v xml:space="preserve">LOCKS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23.77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69.92</v>
      </c>
      <c r="BM182">
        <v>10.49</v>
      </c>
      <c r="BN182">
        <v>80.41</v>
      </c>
      <c r="BO182">
        <v>80.41</v>
      </c>
      <c r="BQ182" t="s">
        <v>129</v>
      </c>
      <c r="BR182" t="s">
        <v>130</v>
      </c>
      <c r="BS182" s="3">
        <v>45317</v>
      </c>
      <c r="BT182" s="4">
        <v>0.3347222222222222</v>
      </c>
      <c r="BU182" t="s">
        <v>152</v>
      </c>
      <c r="BV182" t="s">
        <v>89</v>
      </c>
      <c r="BW182" t="s">
        <v>101</v>
      </c>
      <c r="BX182" t="s">
        <v>352</v>
      </c>
      <c r="BY182">
        <v>1200</v>
      </c>
      <c r="BZ182" t="s">
        <v>113</v>
      </c>
      <c r="CA182" t="s">
        <v>153</v>
      </c>
      <c r="CC182" t="s">
        <v>150</v>
      </c>
      <c r="CD182">
        <v>4091</v>
      </c>
      <c r="CE182" t="s">
        <v>88</v>
      </c>
      <c r="CF182" s="3">
        <v>45321</v>
      </c>
      <c r="CI182">
        <v>1</v>
      </c>
      <c r="CJ182">
        <v>2</v>
      </c>
      <c r="CK182">
        <v>21</v>
      </c>
      <c r="CL182" t="s">
        <v>89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"009942537414"</f>
        <v>009942537414</v>
      </c>
      <c r="F183" s="3">
        <v>45316</v>
      </c>
      <c r="G183">
        <v>202410</v>
      </c>
      <c r="H183" t="s">
        <v>134</v>
      </c>
      <c r="I183" t="s">
        <v>135</v>
      </c>
      <c r="J183" t="s">
        <v>136</v>
      </c>
      <c r="K183" t="s">
        <v>78</v>
      </c>
      <c r="L183" t="s">
        <v>252</v>
      </c>
      <c r="M183" t="s">
        <v>253</v>
      </c>
      <c r="N183" t="s">
        <v>483</v>
      </c>
      <c r="O183" t="s">
        <v>82</v>
      </c>
      <c r="P183" t="str">
        <f>"083 601 5869                  "</f>
        <v xml:space="preserve">083 601 5869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5.57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64.83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2</v>
      </c>
      <c r="BJ183">
        <v>3.6</v>
      </c>
      <c r="BK183">
        <v>4</v>
      </c>
      <c r="BL183">
        <v>196.28</v>
      </c>
      <c r="BM183">
        <v>29.44</v>
      </c>
      <c r="BN183">
        <v>225.72</v>
      </c>
      <c r="BO183">
        <v>225.72</v>
      </c>
      <c r="BQ183" t="s">
        <v>381</v>
      </c>
      <c r="BR183" t="s">
        <v>285</v>
      </c>
      <c r="BS183" s="3">
        <v>45317</v>
      </c>
      <c r="BT183" s="4">
        <v>0.59236111111111112</v>
      </c>
      <c r="BU183" t="s">
        <v>484</v>
      </c>
      <c r="BV183" t="s">
        <v>86</v>
      </c>
      <c r="BY183">
        <v>18000</v>
      </c>
      <c r="BZ183" t="s">
        <v>93</v>
      </c>
      <c r="CA183" t="s">
        <v>384</v>
      </c>
      <c r="CC183" t="s">
        <v>253</v>
      </c>
      <c r="CD183">
        <v>1682</v>
      </c>
      <c r="CE183" t="s">
        <v>174</v>
      </c>
      <c r="CF183" s="3">
        <v>45318</v>
      </c>
      <c r="CI183">
        <v>3</v>
      </c>
      <c r="CJ183">
        <v>1</v>
      </c>
      <c r="CK183">
        <v>43</v>
      </c>
      <c r="CL183" t="s">
        <v>89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"009942537412"</f>
        <v>009942537412</v>
      </c>
      <c r="F184" s="3">
        <v>45316</v>
      </c>
      <c r="G184">
        <v>202410</v>
      </c>
      <c r="H184" t="s">
        <v>134</v>
      </c>
      <c r="I184" t="s">
        <v>135</v>
      </c>
      <c r="J184" t="s">
        <v>136</v>
      </c>
      <c r="K184" t="s">
        <v>78</v>
      </c>
      <c r="L184" t="s">
        <v>79</v>
      </c>
      <c r="M184" t="s">
        <v>80</v>
      </c>
      <c r="N184" t="s">
        <v>77</v>
      </c>
      <c r="O184" t="s">
        <v>82</v>
      </c>
      <c r="P184" t="str">
        <f>"083 601 5869                  "</f>
        <v xml:space="preserve">083 601 5869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425.78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2</v>
      </c>
      <c r="BI184">
        <v>124</v>
      </c>
      <c r="BJ184">
        <v>79.900000000000006</v>
      </c>
      <c r="BK184">
        <v>124</v>
      </c>
      <c r="BL184">
        <v>1258.0999999999999</v>
      </c>
      <c r="BM184">
        <v>188.72</v>
      </c>
      <c r="BN184">
        <v>1446.82</v>
      </c>
      <c r="BO184">
        <v>1446.82</v>
      </c>
      <c r="BQ184" t="s">
        <v>137</v>
      </c>
      <c r="BR184" t="s">
        <v>285</v>
      </c>
      <c r="BS184" s="3">
        <v>45317</v>
      </c>
      <c r="BT184" s="4">
        <v>0.38263888888888892</v>
      </c>
      <c r="BU184" t="s">
        <v>408</v>
      </c>
      <c r="BV184" t="s">
        <v>86</v>
      </c>
      <c r="BY184">
        <v>399360</v>
      </c>
      <c r="BZ184" t="s">
        <v>93</v>
      </c>
      <c r="CA184" t="s">
        <v>87</v>
      </c>
      <c r="CC184" t="s">
        <v>80</v>
      </c>
      <c r="CD184">
        <v>2196</v>
      </c>
      <c r="CE184" t="s">
        <v>344</v>
      </c>
      <c r="CF184" s="3">
        <v>45317</v>
      </c>
      <c r="CI184">
        <v>3</v>
      </c>
      <c r="CJ184">
        <v>1</v>
      </c>
      <c r="CK184">
        <v>43</v>
      </c>
      <c r="CL184" t="s">
        <v>89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"009943005403"</f>
        <v>009943005403</v>
      </c>
      <c r="F185" s="3">
        <v>45316</v>
      </c>
      <c r="G185">
        <v>202410</v>
      </c>
      <c r="H185" t="s">
        <v>106</v>
      </c>
      <c r="I185" t="s">
        <v>107</v>
      </c>
      <c r="J185" t="s">
        <v>81</v>
      </c>
      <c r="K185" t="s">
        <v>78</v>
      </c>
      <c r="L185" t="s">
        <v>167</v>
      </c>
      <c r="M185" t="s">
        <v>168</v>
      </c>
      <c r="N185" t="s">
        <v>81</v>
      </c>
      <c r="O185" t="s">
        <v>82</v>
      </c>
      <c r="P185" t="str">
        <f>"INSTALATION STOCK             "</f>
        <v xml:space="preserve">INSTALATION STOCK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5.57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97.13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14.9</v>
      </c>
      <c r="BJ185">
        <v>41.1</v>
      </c>
      <c r="BK185">
        <v>42</v>
      </c>
      <c r="BL185">
        <v>291.31</v>
      </c>
      <c r="BM185">
        <v>43.7</v>
      </c>
      <c r="BN185">
        <v>335.01</v>
      </c>
      <c r="BO185">
        <v>335.01</v>
      </c>
      <c r="BQ185" t="s">
        <v>358</v>
      </c>
      <c r="BR185" t="s">
        <v>485</v>
      </c>
      <c r="BS185" s="3">
        <v>45320</v>
      </c>
      <c r="BT185" s="4">
        <v>0.41180555555555554</v>
      </c>
      <c r="BU185" t="s">
        <v>486</v>
      </c>
      <c r="BV185" t="s">
        <v>86</v>
      </c>
      <c r="BY185">
        <v>205594.2</v>
      </c>
      <c r="BZ185" t="s">
        <v>93</v>
      </c>
      <c r="CA185" t="s">
        <v>173</v>
      </c>
      <c r="CC185" t="s">
        <v>168</v>
      </c>
      <c r="CD185">
        <v>6045</v>
      </c>
      <c r="CE185" t="s">
        <v>88</v>
      </c>
      <c r="CF185" s="3">
        <v>45320</v>
      </c>
      <c r="CI185">
        <v>3</v>
      </c>
      <c r="CJ185">
        <v>2</v>
      </c>
      <c r="CK185">
        <v>41</v>
      </c>
      <c r="CL185" t="s">
        <v>89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"009943916039"</f>
        <v>009943916039</v>
      </c>
      <c r="F186" s="3">
        <v>45316</v>
      </c>
      <c r="G186">
        <v>202410</v>
      </c>
      <c r="H186" t="s">
        <v>125</v>
      </c>
      <c r="I186" t="s">
        <v>126</v>
      </c>
      <c r="J186" t="s">
        <v>81</v>
      </c>
      <c r="K186" t="s">
        <v>78</v>
      </c>
      <c r="L186" t="s">
        <v>115</v>
      </c>
      <c r="M186" t="s">
        <v>116</v>
      </c>
      <c r="N186" t="s">
        <v>81</v>
      </c>
      <c r="O186" t="s">
        <v>82</v>
      </c>
      <c r="P186" t="str">
        <f t="shared" ref="P186:P192" si="10">"LOCKS                         "</f>
        <v xml:space="preserve">LOCKS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5.57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136.93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2</v>
      </c>
      <c r="BI186">
        <v>47.2</v>
      </c>
      <c r="BJ186">
        <v>62.7</v>
      </c>
      <c r="BK186">
        <v>63</v>
      </c>
      <c r="BL186">
        <v>408.39</v>
      </c>
      <c r="BM186">
        <v>61.26</v>
      </c>
      <c r="BN186">
        <v>469.65</v>
      </c>
      <c r="BO186">
        <v>469.65</v>
      </c>
      <c r="BQ186" t="s">
        <v>129</v>
      </c>
      <c r="BR186" t="s">
        <v>140</v>
      </c>
      <c r="BS186" s="3">
        <v>45317</v>
      </c>
      <c r="BT186" s="4">
        <v>0.59097222222222223</v>
      </c>
      <c r="BU186" t="s">
        <v>367</v>
      </c>
      <c r="BV186" t="s">
        <v>86</v>
      </c>
      <c r="BY186">
        <v>313283.59999999998</v>
      </c>
      <c r="BZ186" t="s">
        <v>93</v>
      </c>
      <c r="CA186" t="s">
        <v>470</v>
      </c>
      <c r="CC186" t="s">
        <v>116</v>
      </c>
      <c r="CD186" s="5" t="s">
        <v>148</v>
      </c>
      <c r="CE186" t="s">
        <v>88</v>
      </c>
      <c r="CF186" s="3">
        <v>45320</v>
      </c>
      <c r="CI186">
        <v>1</v>
      </c>
      <c r="CJ186">
        <v>1</v>
      </c>
      <c r="CK186">
        <v>41</v>
      </c>
      <c r="CL186" t="s">
        <v>89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"009944464220"</f>
        <v>009944464220</v>
      </c>
      <c r="F187" s="3">
        <v>45316</v>
      </c>
      <c r="G187">
        <v>202410</v>
      </c>
      <c r="H187" t="s">
        <v>125</v>
      </c>
      <c r="I187" t="s">
        <v>126</v>
      </c>
      <c r="J187" t="s">
        <v>81</v>
      </c>
      <c r="K187" t="s">
        <v>78</v>
      </c>
      <c r="L187" t="s">
        <v>149</v>
      </c>
      <c r="M187" t="s">
        <v>150</v>
      </c>
      <c r="N187" t="s">
        <v>81</v>
      </c>
      <c r="O187" t="s">
        <v>82</v>
      </c>
      <c r="P187" t="str">
        <f t="shared" si="10"/>
        <v xml:space="preserve">LOCKS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5.57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180.52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2</v>
      </c>
      <c r="BI187">
        <v>35.9</v>
      </c>
      <c r="BJ187">
        <v>86</v>
      </c>
      <c r="BK187">
        <v>86</v>
      </c>
      <c r="BL187">
        <v>536.62</v>
      </c>
      <c r="BM187">
        <v>80.489999999999995</v>
      </c>
      <c r="BN187">
        <v>617.11</v>
      </c>
      <c r="BO187">
        <v>617.11</v>
      </c>
      <c r="BQ187" t="s">
        <v>129</v>
      </c>
      <c r="BR187" t="s">
        <v>140</v>
      </c>
      <c r="BS187" s="3">
        <v>45317</v>
      </c>
      <c r="BT187" s="4">
        <v>0.50347222222222221</v>
      </c>
      <c r="BU187" t="s">
        <v>152</v>
      </c>
      <c r="BV187" t="s">
        <v>86</v>
      </c>
      <c r="BY187">
        <v>429812.42</v>
      </c>
      <c r="BZ187" t="s">
        <v>93</v>
      </c>
      <c r="CA187" t="s">
        <v>374</v>
      </c>
      <c r="CC187" t="s">
        <v>150</v>
      </c>
      <c r="CD187">
        <v>4000</v>
      </c>
      <c r="CE187" t="s">
        <v>88</v>
      </c>
      <c r="CF187" s="3">
        <v>45320</v>
      </c>
      <c r="CI187">
        <v>1</v>
      </c>
      <c r="CJ187">
        <v>1</v>
      </c>
      <c r="CK187">
        <v>41</v>
      </c>
      <c r="CL187" t="s">
        <v>89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"009943958815"</f>
        <v>009943958815</v>
      </c>
      <c r="F188" s="3">
        <v>45316</v>
      </c>
      <c r="G188">
        <v>202410</v>
      </c>
      <c r="H188" t="s">
        <v>125</v>
      </c>
      <c r="I188" t="s">
        <v>126</v>
      </c>
      <c r="J188" t="s">
        <v>81</v>
      </c>
      <c r="K188" t="s">
        <v>78</v>
      </c>
      <c r="L188" t="s">
        <v>158</v>
      </c>
      <c r="M188" t="s">
        <v>159</v>
      </c>
      <c r="N188" t="s">
        <v>81</v>
      </c>
      <c r="O188" t="s">
        <v>82</v>
      </c>
      <c r="P188" t="str">
        <f t="shared" si="10"/>
        <v xml:space="preserve">LOCKS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5.57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45.96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3.9</v>
      </c>
      <c r="BJ188">
        <v>7.6</v>
      </c>
      <c r="BK188">
        <v>8</v>
      </c>
      <c r="BL188">
        <v>140.78</v>
      </c>
      <c r="BM188">
        <v>21.12</v>
      </c>
      <c r="BN188">
        <v>161.9</v>
      </c>
      <c r="BO188">
        <v>161.9</v>
      </c>
      <c r="BQ188" t="s">
        <v>379</v>
      </c>
      <c r="BR188" t="s">
        <v>140</v>
      </c>
      <c r="BS188" s="3">
        <v>45320</v>
      </c>
      <c r="BT188" s="4">
        <v>0.54166666666666663</v>
      </c>
      <c r="BU188" t="s">
        <v>369</v>
      </c>
      <c r="BV188" t="s">
        <v>89</v>
      </c>
      <c r="BW188" t="s">
        <v>161</v>
      </c>
      <c r="BX188" t="s">
        <v>465</v>
      </c>
      <c r="BY188">
        <v>37908</v>
      </c>
      <c r="BZ188" t="s">
        <v>93</v>
      </c>
      <c r="CC188" t="s">
        <v>159</v>
      </c>
      <c r="CD188">
        <v>9300</v>
      </c>
      <c r="CE188" t="s">
        <v>88</v>
      </c>
      <c r="CF188" s="3">
        <v>45321</v>
      </c>
      <c r="CI188">
        <v>1</v>
      </c>
      <c r="CJ188">
        <v>2</v>
      </c>
      <c r="CK188">
        <v>41</v>
      </c>
      <c r="CL188" t="s">
        <v>89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"009943958816"</f>
        <v>009943958816</v>
      </c>
      <c r="F189" s="3">
        <v>45316</v>
      </c>
      <c r="G189">
        <v>202410</v>
      </c>
      <c r="H189" t="s">
        <v>125</v>
      </c>
      <c r="I189" t="s">
        <v>126</v>
      </c>
      <c r="J189" t="s">
        <v>81</v>
      </c>
      <c r="K189" t="s">
        <v>78</v>
      </c>
      <c r="L189" t="s">
        <v>165</v>
      </c>
      <c r="M189" t="s">
        <v>166</v>
      </c>
      <c r="N189" t="s">
        <v>81</v>
      </c>
      <c r="O189" t="s">
        <v>82</v>
      </c>
      <c r="P189" t="str">
        <f t="shared" si="10"/>
        <v xml:space="preserve">LOCKS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5.57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170.79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46.8</v>
      </c>
      <c r="BJ189">
        <v>46.7</v>
      </c>
      <c r="BK189">
        <v>47</v>
      </c>
      <c r="BL189">
        <v>508</v>
      </c>
      <c r="BM189">
        <v>76.2</v>
      </c>
      <c r="BN189">
        <v>584.20000000000005</v>
      </c>
      <c r="BO189">
        <v>584.20000000000005</v>
      </c>
      <c r="BQ189" t="s">
        <v>129</v>
      </c>
      <c r="BR189" t="s">
        <v>140</v>
      </c>
      <c r="BS189" s="3">
        <v>45322</v>
      </c>
      <c r="BT189" s="4">
        <v>0.34027777777777773</v>
      </c>
      <c r="BU189" t="s">
        <v>487</v>
      </c>
      <c r="BV189" t="s">
        <v>86</v>
      </c>
      <c r="BY189">
        <v>233714.25</v>
      </c>
      <c r="BZ189" t="s">
        <v>93</v>
      </c>
      <c r="CC189" t="s">
        <v>166</v>
      </c>
      <c r="CD189">
        <v>5099</v>
      </c>
      <c r="CE189" t="s">
        <v>88</v>
      </c>
      <c r="CF189" s="3">
        <v>45322</v>
      </c>
      <c r="CI189">
        <v>5</v>
      </c>
      <c r="CJ189">
        <v>4</v>
      </c>
      <c r="CK189">
        <v>43</v>
      </c>
      <c r="CL189" t="s">
        <v>89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"009943958817"</f>
        <v>009943958817</v>
      </c>
      <c r="F190" s="3">
        <v>45316</v>
      </c>
      <c r="G190">
        <v>202410</v>
      </c>
      <c r="H190" t="s">
        <v>125</v>
      </c>
      <c r="I190" t="s">
        <v>126</v>
      </c>
      <c r="J190" t="s">
        <v>81</v>
      </c>
      <c r="K190" t="s">
        <v>78</v>
      </c>
      <c r="L190" t="s">
        <v>165</v>
      </c>
      <c r="M190" t="s">
        <v>166</v>
      </c>
      <c r="N190" t="s">
        <v>81</v>
      </c>
      <c r="O190" t="s">
        <v>82</v>
      </c>
      <c r="P190" t="str">
        <f t="shared" si="10"/>
        <v xml:space="preserve">LOCKS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5.57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184.04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2</v>
      </c>
      <c r="BI190">
        <v>50.7</v>
      </c>
      <c r="BJ190">
        <v>49.8</v>
      </c>
      <c r="BK190">
        <v>51</v>
      </c>
      <c r="BL190">
        <v>546.97</v>
      </c>
      <c r="BM190">
        <v>82.05</v>
      </c>
      <c r="BN190">
        <v>629.02</v>
      </c>
      <c r="BO190">
        <v>629.02</v>
      </c>
      <c r="BQ190" t="s">
        <v>171</v>
      </c>
      <c r="BR190" t="s">
        <v>140</v>
      </c>
      <c r="BS190" t="s">
        <v>246</v>
      </c>
      <c r="BY190">
        <v>249210.41</v>
      </c>
      <c r="BZ190" t="s">
        <v>93</v>
      </c>
      <c r="CC190" t="s">
        <v>166</v>
      </c>
      <c r="CD190">
        <v>5099</v>
      </c>
      <c r="CE190" t="s">
        <v>88</v>
      </c>
      <c r="CI190">
        <v>5</v>
      </c>
      <c r="CJ190" t="s">
        <v>246</v>
      </c>
      <c r="CK190">
        <v>43</v>
      </c>
      <c r="CL190" t="s">
        <v>89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"009941310054"</f>
        <v>009941310054</v>
      </c>
      <c r="F191" s="3">
        <v>45316</v>
      </c>
      <c r="G191">
        <v>202410</v>
      </c>
      <c r="H191" t="s">
        <v>125</v>
      </c>
      <c r="I191" t="s">
        <v>126</v>
      </c>
      <c r="J191" t="s">
        <v>81</v>
      </c>
      <c r="K191" t="s">
        <v>78</v>
      </c>
      <c r="L191" t="s">
        <v>96</v>
      </c>
      <c r="M191" t="s">
        <v>97</v>
      </c>
      <c r="N191" t="s">
        <v>81</v>
      </c>
      <c r="O191" t="s">
        <v>82</v>
      </c>
      <c r="P191" t="str">
        <f t="shared" si="10"/>
        <v xml:space="preserve">LOCKS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5.57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213.84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2</v>
      </c>
      <c r="BI191">
        <v>56.8</v>
      </c>
      <c r="BJ191">
        <v>59.5</v>
      </c>
      <c r="BK191">
        <v>60</v>
      </c>
      <c r="BL191">
        <v>634.64</v>
      </c>
      <c r="BM191">
        <v>95.2</v>
      </c>
      <c r="BN191">
        <v>729.84</v>
      </c>
      <c r="BO191">
        <v>729.84</v>
      </c>
      <c r="BQ191" t="s">
        <v>129</v>
      </c>
      <c r="BR191" t="s">
        <v>140</v>
      </c>
      <c r="BS191" s="3">
        <v>45317</v>
      </c>
      <c r="BT191" s="4">
        <v>0.40416666666666662</v>
      </c>
      <c r="BU191" t="s">
        <v>188</v>
      </c>
      <c r="BV191" t="s">
        <v>86</v>
      </c>
      <c r="BY191">
        <v>297738.49</v>
      </c>
      <c r="BZ191" t="s">
        <v>93</v>
      </c>
      <c r="CA191" t="s">
        <v>189</v>
      </c>
      <c r="CC191" t="s">
        <v>97</v>
      </c>
      <c r="CD191" s="5" t="s">
        <v>104</v>
      </c>
      <c r="CE191" t="s">
        <v>88</v>
      </c>
      <c r="CF191" s="3">
        <v>45317</v>
      </c>
      <c r="CI191">
        <v>1</v>
      </c>
      <c r="CJ191">
        <v>1</v>
      </c>
      <c r="CK191">
        <v>43</v>
      </c>
      <c r="CL191" t="s">
        <v>89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"009944087086"</f>
        <v>009944087086</v>
      </c>
      <c r="F192" s="3">
        <v>45315</v>
      </c>
      <c r="G192">
        <v>202410</v>
      </c>
      <c r="H192" t="s">
        <v>125</v>
      </c>
      <c r="I192" t="s">
        <v>126</v>
      </c>
      <c r="J192" t="s">
        <v>81</v>
      </c>
      <c r="K192" t="s">
        <v>78</v>
      </c>
      <c r="L192" t="s">
        <v>106</v>
      </c>
      <c r="M192" t="s">
        <v>107</v>
      </c>
      <c r="N192" t="s">
        <v>81</v>
      </c>
      <c r="O192" t="s">
        <v>109</v>
      </c>
      <c r="P192" t="str">
        <f t="shared" si="10"/>
        <v xml:space="preserve">LOCKS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23.77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0.2</v>
      </c>
      <c r="BK192">
        <v>1</v>
      </c>
      <c r="BL192">
        <v>69.92</v>
      </c>
      <c r="BM192">
        <v>10.49</v>
      </c>
      <c r="BN192">
        <v>80.41</v>
      </c>
      <c r="BO192">
        <v>80.41</v>
      </c>
      <c r="BQ192" t="s">
        <v>488</v>
      </c>
      <c r="BR192" t="s">
        <v>192</v>
      </c>
      <c r="BS192" s="3">
        <v>45317</v>
      </c>
      <c r="BT192" s="4">
        <v>0.34027777777777773</v>
      </c>
      <c r="BU192" t="s">
        <v>160</v>
      </c>
      <c r="BV192" t="s">
        <v>89</v>
      </c>
      <c r="BW192" t="s">
        <v>460</v>
      </c>
      <c r="BX192" t="s">
        <v>428</v>
      </c>
      <c r="BY192">
        <v>1200</v>
      </c>
      <c r="BZ192" t="s">
        <v>113</v>
      </c>
      <c r="CA192" t="s">
        <v>214</v>
      </c>
      <c r="CC192" t="s">
        <v>107</v>
      </c>
      <c r="CD192">
        <v>7569</v>
      </c>
      <c r="CE192" t="s">
        <v>88</v>
      </c>
      <c r="CF192" s="3">
        <v>45320</v>
      </c>
      <c r="CI192">
        <v>1</v>
      </c>
      <c r="CJ192">
        <v>2</v>
      </c>
      <c r="CK192">
        <v>21</v>
      </c>
      <c r="CL192" t="s">
        <v>89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"009943846872"</f>
        <v>009943846872</v>
      </c>
      <c r="F193" s="3">
        <v>45316</v>
      </c>
      <c r="G193">
        <v>202410</v>
      </c>
      <c r="H193" t="s">
        <v>118</v>
      </c>
      <c r="I193" t="s">
        <v>119</v>
      </c>
      <c r="J193" t="s">
        <v>489</v>
      </c>
      <c r="K193" t="s">
        <v>78</v>
      </c>
      <c r="L193" t="s">
        <v>96</v>
      </c>
      <c r="M193" t="s">
        <v>97</v>
      </c>
      <c r="N193" t="s">
        <v>81</v>
      </c>
      <c r="O193" t="s">
        <v>82</v>
      </c>
      <c r="P193" t="str">
        <f>"                              "</f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5.57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144.30000000000001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25</v>
      </c>
      <c r="BJ193">
        <v>38.5</v>
      </c>
      <c r="BK193">
        <v>39</v>
      </c>
      <c r="BL193">
        <v>430.07</v>
      </c>
      <c r="BM193">
        <v>64.510000000000005</v>
      </c>
      <c r="BN193">
        <v>494.58</v>
      </c>
      <c r="BO193">
        <v>494.58</v>
      </c>
      <c r="BQ193" t="s">
        <v>100</v>
      </c>
      <c r="BR193" t="s">
        <v>179</v>
      </c>
      <c r="BS193" s="3">
        <v>45317</v>
      </c>
      <c r="BT193" s="4">
        <v>0.40486111111111112</v>
      </c>
      <c r="BU193" t="s">
        <v>188</v>
      </c>
      <c r="BV193" t="s">
        <v>86</v>
      </c>
      <c r="BY193">
        <v>192400</v>
      </c>
      <c r="BZ193" t="s">
        <v>181</v>
      </c>
      <c r="CA193" t="s">
        <v>189</v>
      </c>
      <c r="CC193" t="s">
        <v>97</v>
      </c>
      <c r="CD193" s="5" t="s">
        <v>316</v>
      </c>
      <c r="CE193" t="s">
        <v>88</v>
      </c>
      <c r="CF193" s="3">
        <v>45317</v>
      </c>
      <c r="CI193">
        <v>1</v>
      </c>
      <c r="CJ193">
        <v>1</v>
      </c>
      <c r="CK193">
        <v>43</v>
      </c>
      <c r="CL193" t="s">
        <v>89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"009944396102"</f>
        <v>009944396102</v>
      </c>
      <c r="F194" s="3">
        <v>45317</v>
      </c>
      <c r="G194">
        <v>202410</v>
      </c>
      <c r="H194" t="s">
        <v>127</v>
      </c>
      <c r="I194" t="s">
        <v>128</v>
      </c>
      <c r="J194" t="s">
        <v>81</v>
      </c>
      <c r="K194" t="s">
        <v>78</v>
      </c>
      <c r="L194" t="s">
        <v>125</v>
      </c>
      <c r="M194" t="s">
        <v>126</v>
      </c>
      <c r="N194" t="s">
        <v>490</v>
      </c>
      <c r="O194" t="s">
        <v>82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5.57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184.04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2</v>
      </c>
      <c r="BI194">
        <v>44.2</v>
      </c>
      <c r="BJ194">
        <v>50.9</v>
      </c>
      <c r="BK194">
        <v>51</v>
      </c>
      <c r="BL194">
        <v>546.97</v>
      </c>
      <c r="BM194">
        <v>82.05</v>
      </c>
      <c r="BN194">
        <v>629.02</v>
      </c>
      <c r="BO194">
        <v>629.02</v>
      </c>
      <c r="BQ194" t="s">
        <v>83</v>
      </c>
      <c r="BR194" t="s">
        <v>205</v>
      </c>
      <c r="BS194" s="3">
        <v>45320</v>
      </c>
      <c r="BT194" s="4">
        <v>0.47430555555555554</v>
      </c>
      <c r="BU194" t="s">
        <v>491</v>
      </c>
      <c r="BV194" t="s">
        <v>86</v>
      </c>
      <c r="BY194">
        <v>254601</v>
      </c>
      <c r="BZ194" t="s">
        <v>93</v>
      </c>
      <c r="CA194" t="s">
        <v>87</v>
      </c>
      <c r="CC194" t="s">
        <v>126</v>
      </c>
      <c r="CD194">
        <v>2146</v>
      </c>
      <c r="CE194" t="s">
        <v>88</v>
      </c>
      <c r="CF194" s="3">
        <v>45321</v>
      </c>
      <c r="CI194">
        <v>2</v>
      </c>
      <c r="CJ194">
        <v>1</v>
      </c>
      <c r="CK194">
        <v>43</v>
      </c>
      <c r="CL194" t="s">
        <v>89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"009943958907"</f>
        <v>009943958907</v>
      </c>
      <c r="F195" s="3">
        <v>45317</v>
      </c>
      <c r="G195">
        <v>202410</v>
      </c>
      <c r="H195" t="s">
        <v>125</v>
      </c>
      <c r="I195" t="s">
        <v>126</v>
      </c>
      <c r="J195" t="s">
        <v>81</v>
      </c>
      <c r="K195" t="s">
        <v>78</v>
      </c>
      <c r="L195" t="s">
        <v>492</v>
      </c>
      <c r="M195" t="s">
        <v>493</v>
      </c>
      <c r="N195" t="s">
        <v>81</v>
      </c>
      <c r="O195" t="s">
        <v>109</v>
      </c>
      <c r="P195" t="str">
        <f t="shared" ref="P195:P210" si="11">"LOCKS                         "</f>
        <v xml:space="preserve">LOCKS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23.77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69.92</v>
      </c>
      <c r="BM195">
        <v>10.49</v>
      </c>
      <c r="BN195">
        <v>80.41</v>
      </c>
      <c r="BO195">
        <v>80.41</v>
      </c>
      <c r="BQ195" t="s">
        <v>494</v>
      </c>
      <c r="BR195" t="s">
        <v>140</v>
      </c>
      <c r="BS195" s="3">
        <v>45321</v>
      </c>
      <c r="BT195" s="4">
        <v>0.40972222222222227</v>
      </c>
      <c r="BU195" t="s">
        <v>495</v>
      </c>
      <c r="BV195" t="s">
        <v>89</v>
      </c>
      <c r="BW195" t="s">
        <v>210</v>
      </c>
      <c r="BX195" t="s">
        <v>496</v>
      </c>
      <c r="BY195">
        <v>1200</v>
      </c>
      <c r="BZ195" t="s">
        <v>113</v>
      </c>
      <c r="CA195" t="s">
        <v>497</v>
      </c>
      <c r="CC195" t="s">
        <v>493</v>
      </c>
      <c r="CD195">
        <v>1200</v>
      </c>
      <c r="CE195" t="s">
        <v>88</v>
      </c>
      <c r="CF195" s="3">
        <v>45321</v>
      </c>
      <c r="CI195">
        <v>1</v>
      </c>
      <c r="CJ195">
        <v>2</v>
      </c>
      <c r="CK195">
        <v>21</v>
      </c>
      <c r="CL195" t="s">
        <v>89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"009943958908"</f>
        <v>009943958908</v>
      </c>
      <c r="F196" s="3">
        <v>45317</v>
      </c>
      <c r="G196">
        <v>202410</v>
      </c>
      <c r="H196" t="s">
        <v>125</v>
      </c>
      <c r="I196" t="s">
        <v>126</v>
      </c>
      <c r="J196" t="s">
        <v>81</v>
      </c>
      <c r="K196" t="s">
        <v>78</v>
      </c>
      <c r="L196" t="s">
        <v>127</v>
      </c>
      <c r="M196" t="s">
        <v>128</v>
      </c>
      <c r="N196" t="s">
        <v>81</v>
      </c>
      <c r="O196" t="s">
        <v>109</v>
      </c>
      <c r="P196" t="str">
        <f t="shared" si="11"/>
        <v xml:space="preserve">LOCKS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46.05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135.47</v>
      </c>
      <c r="BM196">
        <v>20.32</v>
      </c>
      <c r="BN196">
        <v>155.79</v>
      </c>
      <c r="BO196">
        <v>155.79</v>
      </c>
      <c r="BQ196" t="s">
        <v>205</v>
      </c>
      <c r="BR196" t="s">
        <v>140</v>
      </c>
      <c r="BS196" s="3">
        <v>45321</v>
      </c>
      <c r="BT196" s="4">
        <v>0.39305555555555555</v>
      </c>
      <c r="BU196" t="s">
        <v>498</v>
      </c>
      <c r="BV196" t="s">
        <v>89</v>
      </c>
      <c r="BW196" t="s">
        <v>132</v>
      </c>
      <c r="BX196" t="s">
        <v>371</v>
      </c>
      <c r="BY196">
        <v>1200</v>
      </c>
      <c r="BZ196" t="s">
        <v>113</v>
      </c>
      <c r="CA196" t="s">
        <v>499</v>
      </c>
      <c r="CC196" t="s">
        <v>128</v>
      </c>
      <c r="CD196">
        <v>3900</v>
      </c>
      <c r="CE196" t="s">
        <v>88</v>
      </c>
      <c r="CF196" s="3">
        <v>45322</v>
      </c>
      <c r="CI196">
        <v>1</v>
      </c>
      <c r="CJ196">
        <v>2</v>
      </c>
      <c r="CK196">
        <v>23</v>
      </c>
      <c r="CL196" t="s">
        <v>89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"009941618617"</f>
        <v>009941618617</v>
      </c>
      <c r="F197" s="3">
        <v>45317</v>
      </c>
      <c r="G197">
        <v>202410</v>
      </c>
      <c r="H197" t="s">
        <v>125</v>
      </c>
      <c r="I197" t="s">
        <v>126</v>
      </c>
      <c r="J197" t="s">
        <v>81</v>
      </c>
      <c r="K197" t="s">
        <v>78</v>
      </c>
      <c r="L197" t="s">
        <v>96</v>
      </c>
      <c r="M197" t="s">
        <v>97</v>
      </c>
      <c r="N197" t="s">
        <v>81</v>
      </c>
      <c r="O197" t="s">
        <v>109</v>
      </c>
      <c r="P197" t="str">
        <f t="shared" si="11"/>
        <v xml:space="preserve">LOCKS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46.05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>
        <v>135.47</v>
      </c>
      <c r="BM197">
        <v>20.32</v>
      </c>
      <c r="BN197">
        <v>155.79</v>
      </c>
      <c r="BO197">
        <v>155.79</v>
      </c>
      <c r="BQ197" t="s">
        <v>98</v>
      </c>
      <c r="BR197" t="s">
        <v>225</v>
      </c>
      <c r="BS197" s="3">
        <v>45320</v>
      </c>
      <c r="BT197" s="4">
        <v>0.42083333333333334</v>
      </c>
      <c r="BU197" t="s">
        <v>220</v>
      </c>
      <c r="BV197" t="s">
        <v>86</v>
      </c>
      <c r="BY197">
        <v>1200</v>
      </c>
      <c r="BZ197" t="s">
        <v>113</v>
      </c>
      <c r="CA197" t="s">
        <v>189</v>
      </c>
      <c r="CC197" t="s">
        <v>97</v>
      </c>
      <c r="CD197" s="5" t="s">
        <v>104</v>
      </c>
      <c r="CE197" t="s">
        <v>88</v>
      </c>
      <c r="CF197" s="3">
        <v>45320</v>
      </c>
      <c r="CI197">
        <v>1</v>
      </c>
      <c r="CJ197">
        <v>1</v>
      </c>
      <c r="CK197">
        <v>23</v>
      </c>
      <c r="CL197" t="s">
        <v>89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"009943958906"</f>
        <v>009943958906</v>
      </c>
      <c r="F198" s="3">
        <v>45317</v>
      </c>
      <c r="G198">
        <v>202410</v>
      </c>
      <c r="H198" t="s">
        <v>125</v>
      </c>
      <c r="I198" t="s">
        <v>126</v>
      </c>
      <c r="J198" t="s">
        <v>81</v>
      </c>
      <c r="K198" t="s">
        <v>78</v>
      </c>
      <c r="L198" t="s">
        <v>252</v>
      </c>
      <c r="M198" t="s">
        <v>253</v>
      </c>
      <c r="N198" t="s">
        <v>483</v>
      </c>
      <c r="O198" t="s">
        <v>109</v>
      </c>
      <c r="P198" t="str">
        <f t="shared" si="11"/>
        <v xml:space="preserve">LOCKS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18.57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1.9</v>
      </c>
      <c r="BJ198">
        <v>2.2999999999999998</v>
      </c>
      <c r="BK198">
        <v>3</v>
      </c>
      <c r="BL198">
        <v>54.62</v>
      </c>
      <c r="BM198">
        <v>8.19</v>
      </c>
      <c r="BN198">
        <v>62.81</v>
      </c>
      <c r="BO198">
        <v>62.81</v>
      </c>
      <c r="BQ198" t="s">
        <v>255</v>
      </c>
      <c r="BR198" t="s">
        <v>500</v>
      </c>
      <c r="BS198" s="3">
        <v>45320</v>
      </c>
      <c r="BT198" s="4">
        <v>0.3888888888888889</v>
      </c>
      <c r="BU198" t="s">
        <v>297</v>
      </c>
      <c r="BV198" t="s">
        <v>86</v>
      </c>
      <c r="BY198">
        <v>11642.16</v>
      </c>
      <c r="BZ198" t="s">
        <v>113</v>
      </c>
      <c r="CA198" t="s">
        <v>384</v>
      </c>
      <c r="CC198" t="s">
        <v>253</v>
      </c>
      <c r="CD198">
        <v>1682</v>
      </c>
      <c r="CE198" t="s">
        <v>88</v>
      </c>
      <c r="CF198" s="3">
        <v>45321</v>
      </c>
      <c r="CI198">
        <v>1</v>
      </c>
      <c r="CJ198">
        <v>1</v>
      </c>
      <c r="CK198">
        <v>22</v>
      </c>
      <c r="CL198" t="s">
        <v>89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"009936115852"</f>
        <v>009936115852</v>
      </c>
      <c r="F199" s="3">
        <v>45317</v>
      </c>
      <c r="G199">
        <v>202410</v>
      </c>
      <c r="H199" t="s">
        <v>125</v>
      </c>
      <c r="I199" t="s">
        <v>126</v>
      </c>
      <c r="J199" t="s">
        <v>81</v>
      </c>
      <c r="K199" t="s">
        <v>78</v>
      </c>
      <c r="L199" t="s">
        <v>167</v>
      </c>
      <c r="M199" t="s">
        <v>168</v>
      </c>
      <c r="N199" t="s">
        <v>81</v>
      </c>
      <c r="O199" t="s">
        <v>109</v>
      </c>
      <c r="P199" t="str">
        <f t="shared" si="11"/>
        <v xml:space="preserve">LOCKS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41.58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1.3</v>
      </c>
      <c r="BJ199">
        <v>3.1</v>
      </c>
      <c r="BK199">
        <v>3.5</v>
      </c>
      <c r="BL199">
        <v>122.32</v>
      </c>
      <c r="BM199">
        <v>18.350000000000001</v>
      </c>
      <c r="BN199">
        <v>140.66999999999999</v>
      </c>
      <c r="BO199">
        <v>140.66999999999999</v>
      </c>
      <c r="BQ199" t="s">
        <v>129</v>
      </c>
      <c r="BR199" t="s">
        <v>140</v>
      </c>
      <c r="BS199" s="3">
        <v>45320</v>
      </c>
      <c r="BT199" s="4">
        <v>0.41180555555555554</v>
      </c>
      <c r="BU199" t="s">
        <v>486</v>
      </c>
      <c r="BV199" t="s">
        <v>86</v>
      </c>
      <c r="BY199">
        <v>15681.6</v>
      </c>
      <c r="BZ199" t="s">
        <v>113</v>
      </c>
      <c r="CA199" t="s">
        <v>173</v>
      </c>
      <c r="CC199" t="s">
        <v>168</v>
      </c>
      <c r="CD199">
        <v>6045</v>
      </c>
      <c r="CE199" t="s">
        <v>88</v>
      </c>
      <c r="CF199" s="3">
        <v>45320</v>
      </c>
      <c r="CI199">
        <v>1</v>
      </c>
      <c r="CJ199">
        <v>1</v>
      </c>
      <c r="CK199">
        <v>21</v>
      </c>
      <c r="CL199" t="s">
        <v>89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"009935989298"</f>
        <v>009935989298</v>
      </c>
      <c r="F200" s="3">
        <v>45317</v>
      </c>
      <c r="G200">
        <v>202410</v>
      </c>
      <c r="H200" t="s">
        <v>125</v>
      </c>
      <c r="I200" t="s">
        <v>126</v>
      </c>
      <c r="J200" t="s">
        <v>81</v>
      </c>
      <c r="K200" t="s">
        <v>78</v>
      </c>
      <c r="L200" t="s">
        <v>322</v>
      </c>
      <c r="M200" t="s">
        <v>323</v>
      </c>
      <c r="N200" t="s">
        <v>81</v>
      </c>
      <c r="O200" t="s">
        <v>82</v>
      </c>
      <c r="P200" t="str">
        <f t="shared" si="11"/>
        <v xml:space="preserve">LOCKS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5.57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45.96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5.5</v>
      </c>
      <c r="BJ200">
        <v>8.3000000000000007</v>
      </c>
      <c r="BK200">
        <v>9</v>
      </c>
      <c r="BL200">
        <v>140.78</v>
      </c>
      <c r="BM200">
        <v>21.12</v>
      </c>
      <c r="BN200">
        <v>161.9</v>
      </c>
      <c r="BO200">
        <v>161.9</v>
      </c>
      <c r="BQ200" t="s">
        <v>266</v>
      </c>
      <c r="BR200" t="s">
        <v>501</v>
      </c>
      <c r="BS200" t="s">
        <v>246</v>
      </c>
      <c r="BY200">
        <v>41591.94</v>
      </c>
      <c r="BZ200" t="s">
        <v>93</v>
      </c>
      <c r="CC200" t="s">
        <v>323</v>
      </c>
      <c r="CD200">
        <v>8300</v>
      </c>
      <c r="CE200" t="s">
        <v>88</v>
      </c>
      <c r="CI200">
        <v>1</v>
      </c>
      <c r="CJ200" t="s">
        <v>246</v>
      </c>
      <c r="CK200">
        <v>41</v>
      </c>
      <c r="CL200" t="s">
        <v>89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"009943516735"</f>
        <v>009943516735</v>
      </c>
      <c r="F201" s="3">
        <v>45317</v>
      </c>
      <c r="G201">
        <v>202410</v>
      </c>
      <c r="H201" t="s">
        <v>125</v>
      </c>
      <c r="I201" t="s">
        <v>126</v>
      </c>
      <c r="J201" t="s">
        <v>81</v>
      </c>
      <c r="K201" t="s">
        <v>78</v>
      </c>
      <c r="L201" t="s">
        <v>134</v>
      </c>
      <c r="M201" t="s">
        <v>135</v>
      </c>
      <c r="N201" t="s">
        <v>81</v>
      </c>
      <c r="O201" t="s">
        <v>82</v>
      </c>
      <c r="P201" t="str">
        <f t="shared" si="11"/>
        <v xml:space="preserve">LOCKS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5.57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64.83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6.9</v>
      </c>
      <c r="BJ201">
        <v>4.0999999999999996</v>
      </c>
      <c r="BK201">
        <v>7</v>
      </c>
      <c r="BL201">
        <v>196.28</v>
      </c>
      <c r="BM201">
        <v>29.44</v>
      </c>
      <c r="BN201">
        <v>225.72</v>
      </c>
      <c r="BO201">
        <v>225.72</v>
      </c>
      <c r="BQ201" t="s">
        <v>138</v>
      </c>
      <c r="BR201" t="s">
        <v>140</v>
      </c>
      <c r="BS201" s="3">
        <v>45320</v>
      </c>
      <c r="BT201" s="4">
        <v>0.39999999999999997</v>
      </c>
      <c r="BU201" t="s">
        <v>502</v>
      </c>
      <c r="BV201" t="s">
        <v>86</v>
      </c>
      <c r="BY201">
        <v>20328.25</v>
      </c>
      <c r="BZ201" t="s">
        <v>93</v>
      </c>
      <c r="CC201" t="s">
        <v>135</v>
      </c>
      <c r="CD201">
        <v>1034</v>
      </c>
      <c r="CE201" t="s">
        <v>88</v>
      </c>
      <c r="CF201" s="3">
        <v>45320</v>
      </c>
      <c r="CI201">
        <v>1</v>
      </c>
      <c r="CJ201">
        <v>1</v>
      </c>
      <c r="CK201">
        <v>43</v>
      </c>
      <c r="CL201" t="s">
        <v>89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"009941310080"</f>
        <v>009941310080</v>
      </c>
      <c r="F202" s="3">
        <v>45317</v>
      </c>
      <c r="G202">
        <v>202410</v>
      </c>
      <c r="H202" t="s">
        <v>125</v>
      </c>
      <c r="I202" t="s">
        <v>126</v>
      </c>
      <c r="J202" t="s">
        <v>81</v>
      </c>
      <c r="K202" t="s">
        <v>78</v>
      </c>
      <c r="L202" t="s">
        <v>96</v>
      </c>
      <c r="M202" t="s">
        <v>97</v>
      </c>
      <c r="N202" t="s">
        <v>81</v>
      </c>
      <c r="O202" t="s">
        <v>82</v>
      </c>
      <c r="P202" t="str">
        <f t="shared" si="11"/>
        <v xml:space="preserve">LOCKS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5.57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64.83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9.8000000000000007</v>
      </c>
      <c r="BJ202">
        <v>6.2</v>
      </c>
      <c r="BK202">
        <v>10</v>
      </c>
      <c r="BL202">
        <v>196.28</v>
      </c>
      <c r="BM202">
        <v>29.44</v>
      </c>
      <c r="BN202">
        <v>225.72</v>
      </c>
      <c r="BO202">
        <v>225.72</v>
      </c>
      <c r="BQ202" t="s">
        <v>129</v>
      </c>
      <c r="BR202" t="s">
        <v>129</v>
      </c>
      <c r="BS202" s="3">
        <v>45320</v>
      </c>
      <c r="BT202" s="4">
        <v>0.5</v>
      </c>
      <c r="BU202" t="s">
        <v>100</v>
      </c>
      <c r="BV202" t="s">
        <v>86</v>
      </c>
      <c r="BY202">
        <v>31107.96</v>
      </c>
      <c r="BZ202" t="s">
        <v>93</v>
      </c>
      <c r="CC202" t="s">
        <v>97</v>
      </c>
      <c r="CD202" s="5" t="s">
        <v>104</v>
      </c>
      <c r="CE202" t="s">
        <v>88</v>
      </c>
      <c r="CF202" s="3">
        <v>45320</v>
      </c>
      <c r="CI202">
        <v>1</v>
      </c>
      <c r="CJ202">
        <v>1</v>
      </c>
      <c r="CK202">
        <v>43</v>
      </c>
      <c r="CL202" t="s">
        <v>89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"009943516816"</f>
        <v>009943516816</v>
      </c>
      <c r="F203" s="3">
        <v>45317</v>
      </c>
      <c r="G203">
        <v>202410</v>
      </c>
      <c r="H203" t="s">
        <v>125</v>
      </c>
      <c r="I203" t="s">
        <v>126</v>
      </c>
      <c r="J203" t="s">
        <v>81</v>
      </c>
      <c r="K203" t="s">
        <v>78</v>
      </c>
      <c r="L203" t="s">
        <v>167</v>
      </c>
      <c r="M203" t="s">
        <v>168</v>
      </c>
      <c r="N203" t="s">
        <v>81</v>
      </c>
      <c r="O203" t="s">
        <v>82</v>
      </c>
      <c r="P203" t="str">
        <f t="shared" si="11"/>
        <v xml:space="preserve">LOCKS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5.57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55.44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14.4</v>
      </c>
      <c r="BJ203">
        <v>19.2</v>
      </c>
      <c r="BK203">
        <v>20</v>
      </c>
      <c r="BL203">
        <v>168.66</v>
      </c>
      <c r="BM203">
        <v>25.3</v>
      </c>
      <c r="BN203">
        <v>193.96</v>
      </c>
      <c r="BO203">
        <v>193.96</v>
      </c>
      <c r="BQ203" t="s">
        <v>129</v>
      </c>
      <c r="BR203" t="s">
        <v>140</v>
      </c>
      <c r="BS203" s="3">
        <v>45320</v>
      </c>
      <c r="BT203" s="4">
        <v>0.41180555555555554</v>
      </c>
      <c r="BU203" t="s">
        <v>486</v>
      </c>
      <c r="BV203" t="s">
        <v>86</v>
      </c>
      <c r="BY203">
        <v>96132.96</v>
      </c>
      <c r="BZ203" t="s">
        <v>93</v>
      </c>
      <c r="CA203" t="s">
        <v>173</v>
      </c>
      <c r="CC203" t="s">
        <v>168</v>
      </c>
      <c r="CD203">
        <v>6000</v>
      </c>
      <c r="CE203" t="s">
        <v>88</v>
      </c>
      <c r="CF203" s="3">
        <v>45320</v>
      </c>
      <c r="CI203">
        <v>3</v>
      </c>
      <c r="CJ203">
        <v>1</v>
      </c>
      <c r="CK203">
        <v>41</v>
      </c>
      <c r="CL203" t="s">
        <v>89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"009941310079"</f>
        <v>009941310079</v>
      </c>
      <c r="F204" s="3">
        <v>45317</v>
      </c>
      <c r="G204">
        <v>202410</v>
      </c>
      <c r="H204" t="s">
        <v>125</v>
      </c>
      <c r="I204" t="s">
        <v>126</v>
      </c>
      <c r="J204" t="s">
        <v>81</v>
      </c>
      <c r="K204" t="s">
        <v>78</v>
      </c>
      <c r="L204" t="s">
        <v>96</v>
      </c>
      <c r="M204" t="s">
        <v>97</v>
      </c>
      <c r="N204" t="s">
        <v>81</v>
      </c>
      <c r="O204" t="s">
        <v>109</v>
      </c>
      <c r="P204" t="str">
        <f t="shared" si="11"/>
        <v xml:space="preserve">LOCKS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46.05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0.2</v>
      </c>
      <c r="BK204">
        <v>1</v>
      </c>
      <c r="BL204">
        <v>135.47</v>
      </c>
      <c r="BM204">
        <v>20.32</v>
      </c>
      <c r="BN204">
        <v>155.79</v>
      </c>
      <c r="BO204">
        <v>155.79</v>
      </c>
      <c r="BQ204" t="s">
        <v>98</v>
      </c>
      <c r="BR204" t="s">
        <v>140</v>
      </c>
      <c r="BS204" s="3">
        <v>45320</v>
      </c>
      <c r="BT204" s="4">
        <v>0.41944444444444445</v>
      </c>
      <c r="BU204" t="s">
        <v>220</v>
      </c>
      <c r="BV204" t="s">
        <v>86</v>
      </c>
      <c r="BY204">
        <v>1200</v>
      </c>
      <c r="BZ204" t="s">
        <v>113</v>
      </c>
      <c r="CA204" t="s">
        <v>189</v>
      </c>
      <c r="CC204" t="s">
        <v>97</v>
      </c>
      <c r="CD204" s="5" t="s">
        <v>104</v>
      </c>
      <c r="CE204" t="s">
        <v>88</v>
      </c>
      <c r="CF204" s="3">
        <v>45320</v>
      </c>
      <c r="CI204">
        <v>1</v>
      </c>
      <c r="CJ204">
        <v>1</v>
      </c>
      <c r="CK204">
        <v>23</v>
      </c>
      <c r="CL204" t="s">
        <v>89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"009942133740"</f>
        <v>009942133740</v>
      </c>
      <c r="F205" s="3">
        <v>45317</v>
      </c>
      <c r="G205">
        <v>202410</v>
      </c>
      <c r="H205" t="s">
        <v>125</v>
      </c>
      <c r="I205" t="s">
        <v>126</v>
      </c>
      <c r="J205" t="s">
        <v>81</v>
      </c>
      <c r="K205" t="s">
        <v>78</v>
      </c>
      <c r="L205" t="s">
        <v>154</v>
      </c>
      <c r="M205" t="s">
        <v>155</v>
      </c>
      <c r="N205" t="s">
        <v>81</v>
      </c>
      <c r="O205" t="s">
        <v>109</v>
      </c>
      <c r="P205" t="str">
        <f t="shared" si="11"/>
        <v xml:space="preserve">LOCKS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46.05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15.9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0.2</v>
      </c>
      <c r="BK205">
        <v>1</v>
      </c>
      <c r="BL205">
        <v>151.37</v>
      </c>
      <c r="BM205">
        <v>22.71</v>
      </c>
      <c r="BN205">
        <v>174.08</v>
      </c>
      <c r="BO205">
        <v>174.08</v>
      </c>
      <c r="BQ205" t="s">
        <v>260</v>
      </c>
      <c r="BR205" t="s">
        <v>140</v>
      </c>
      <c r="BS205" s="3">
        <v>45320</v>
      </c>
      <c r="BT205" s="4">
        <v>0.5</v>
      </c>
      <c r="BU205" t="s">
        <v>503</v>
      </c>
      <c r="BV205" t="s">
        <v>86</v>
      </c>
      <c r="BY205">
        <v>1200</v>
      </c>
      <c r="BZ205" t="s">
        <v>261</v>
      </c>
      <c r="CC205" t="s">
        <v>155</v>
      </c>
      <c r="CD205">
        <v>8460</v>
      </c>
      <c r="CE205" t="s">
        <v>88</v>
      </c>
      <c r="CI205">
        <v>1</v>
      </c>
      <c r="CJ205">
        <v>1</v>
      </c>
      <c r="CK205">
        <v>23</v>
      </c>
      <c r="CL205" t="s">
        <v>89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"009943516817"</f>
        <v>009943516817</v>
      </c>
      <c r="F206" s="3">
        <v>45317</v>
      </c>
      <c r="G206">
        <v>202410</v>
      </c>
      <c r="H206" t="s">
        <v>125</v>
      </c>
      <c r="I206" t="s">
        <v>126</v>
      </c>
      <c r="J206" t="s">
        <v>81</v>
      </c>
      <c r="K206" t="s">
        <v>78</v>
      </c>
      <c r="L206" t="s">
        <v>167</v>
      </c>
      <c r="M206" t="s">
        <v>168</v>
      </c>
      <c r="N206" t="s">
        <v>81</v>
      </c>
      <c r="O206" t="s">
        <v>82</v>
      </c>
      <c r="P206" t="str">
        <f t="shared" si="11"/>
        <v xml:space="preserve">LOCKS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5.57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45.96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3.5</v>
      </c>
      <c r="BJ206">
        <v>6.1</v>
      </c>
      <c r="BK206">
        <v>7</v>
      </c>
      <c r="BL206">
        <v>140.78</v>
      </c>
      <c r="BM206">
        <v>21.12</v>
      </c>
      <c r="BN206">
        <v>161.9</v>
      </c>
      <c r="BO206">
        <v>161.9</v>
      </c>
      <c r="BQ206" t="s">
        <v>504</v>
      </c>
      <c r="BR206" t="s">
        <v>140</v>
      </c>
      <c r="BS206" s="3">
        <v>45320</v>
      </c>
      <c r="BT206" s="4">
        <v>0.41180555555555554</v>
      </c>
      <c r="BU206" t="s">
        <v>486</v>
      </c>
      <c r="BV206" t="s">
        <v>86</v>
      </c>
      <c r="BY206">
        <v>30677.040000000001</v>
      </c>
      <c r="BZ206" t="s">
        <v>93</v>
      </c>
      <c r="CA206" t="s">
        <v>173</v>
      </c>
      <c r="CC206" t="s">
        <v>168</v>
      </c>
      <c r="CD206">
        <v>6045</v>
      </c>
      <c r="CE206" t="s">
        <v>88</v>
      </c>
      <c r="CF206" s="3">
        <v>45320</v>
      </c>
      <c r="CI206">
        <v>3</v>
      </c>
      <c r="CJ206">
        <v>1</v>
      </c>
      <c r="CK206">
        <v>41</v>
      </c>
      <c r="CL206" t="s">
        <v>89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"009943961756"</f>
        <v>009943961756</v>
      </c>
      <c r="F207" s="3">
        <v>45317</v>
      </c>
      <c r="G207">
        <v>202410</v>
      </c>
      <c r="H207" t="s">
        <v>125</v>
      </c>
      <c r="I207" t="s">
        <v>126</v>
      </c>
      <c r="J207" t="s">
        <v>81</v>
      </c>
      <c r="K207" t="s">
        <v>78</v>
      </c>
      <c r="L207" t="s">
        <v>149</v>
      </c>
      <c r="M207" t="s">
        <v>150</v>
      </c>
      <c r="N207" t="s">
        <v>81</v>
      </c>
      <c r="O207" t="s">
        <v>109</v>
      </c>
      <c r="P207" t="str">
        <f t="shared" si="11"/>
        <v xml:space="preserve">LOCKS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23.77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69.92</v>
      </c>
      <c r="BM207">
        <v>10.49</v>
      </c>
      <c r="BN207">
        <v>80.41</v>
      </c>
      <c r="BO207">
        <v>80.41</v>
      </c>
      <c r="BQ207" t="s">
        <v>129</v>
      </c>
      <c r="BR207" t="s">
        <v>130</v>
      </c>
      <c r="BS207" s="3">
        <v>45320</v>
      </c>
      <c r="BT207" s="4">
        <v>0.33680555555555558</v>
      </c>
      <c r="BU207" t="s">
        <v>152</v>
      </c>
      <c r="BV207" t="s">
        <v>86</v>
      </c>
      <c r="BY207">
        <v>1200</v>
      </c>
      <c r="BZ207" t="s">
        <v>113</v>
      </c>
      <c r="CA207" t="s">
        <v>153</v>
      </c>
      <c r="CC207" t="s">
        <v>150</v>
      </c>
      <c r="CD207">
        <v>4091</v>
      </c>
      <c r="CE207" t="s">
        <v>88</v>
      </c>
      <c r="CF207" s="3">
        <v>45321</v>
      </c>
      <c r="CI207">
        <v>1</v>
      </c>
      <c r="CJ207">
        <v>1</v>
      </c>
      <c r="CK207">
        <v>21</v>
      </c>
      <c r="CL207" t="s">
        <v>89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"009941856399"</f>
        <v>009941856399</v>
      </c>
      <c r="F208" s="3">
        <v>45317</v>
      </c>
      <c r="G208">
        <v>202410</v>
      </c>
      <c r="H208" t="s">
        <v>125</v>
      </c>
      <c r="I208" t="s">
        <v>126</v>
      </c>
      <c r="J208" t="s">
        <v>81</v>
      </c>
      <c r="K208" t="s">
        <v>78</v>
      </c>
      <c r="L208" t="s">
        <v>134</v>
      </c>
      <c r="M208" t="s">
        <v>135</v>
      </c>
      <c r="N208" t="s">
        <v>81</v>
      </c>
      <c r="O208" t="s">
        <v>82</v>
      </c>
      <c r="P208" t="str">
        <f t="shared" si="11"/>
        <v xml:space="preserve">LOCKS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5.57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64.83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0.2</v>
      </c>
      <c r="BK208">
        <v>1</v>
      </c>
      <c r="BL208">
        <v>196.28</v>
      </c>
      <c r="BM208">
        <v>29.44</v>
      </c>
      <c r="BN208">
        <v>225.72</v>
      </c>
      <c r="BO208">
        <v>225.72</v>
      </c>
      <c r="BQ208" t="s">
        <v>129</v>
      </c>
      <c r="BR208" t="s">
        <v>140</v>
      </c>
      <c r="BS208" s="3">
        <v>45320</v>
      </c>
      <c r="BT208" s="4">
        <v>0.41388888888888892</v>
      </c>
      <c r="BU208" t="s">
        <v>505</v>
      </c>
      <c r="BV208" t="s">
        <v>86</v>
      </c>
      <c r="BY208">
        <v>1200</v>
      </c>
      <c r="BZ208" t="s">
        <v>93</v>
      </c>
      <c r="CC208" t="s">
        <v>135</v>
      </c>
      <c r="CD208">
        <v>1034</v>
      </c>
      <c r="CE208" t="s">
        <v>88</v>
      </c>
      <c r="CF208" s="3">
        <v>45320</v>
      </c>
      <c r="CI208">
        <v>1</v>
      </c>
      <c r="CJ208">
        <v>1</v>
      </c>
      <c r="CK208">
        <v>43</v>
      </c>
      <c r="CL208" t="s">
        <v>89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"009944087037"</f>
        <v>009944087037</v>
      </c>
      <c r="F209" s="3">
        <v>45317</v>
      </c>
      <c r="G209">
        <v>202410</v>
      </c>
      <c r="H209" t="s">
        <v>125</v>
      </c>
      <c r="I209" t="s">
        <v>126</v>
      </c>
      <c r="J209" t="s">
        <v>81</v>
      </c>
      <c r="K209" t="s">
        <v>78</v>
      </c>
      <c r="L209" t="s">
        <v>106</v>
      </c>
      <c r="M209" t="s">
        <v>107</v>
      </c>
      <c r="N209" t="s">
        <v>81</v>
      </c>
      <c r="O209" t="s">
        <v>82</v>
      </c>
      <c r="P209" t="str">
        <f t="shared" si="11"/>
        <v xml:space="preserve">LOCKS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5.57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440.17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6</v>
      </c>
      <c r="BI209">
        <v>148.6</v>
      </c>
      <c r="BJ209">
        <v>222.4</v>
      </c>
      <c r="BK209">
        <v>223</v>
      </c>
      <c r="BL209">
        <v>1300.43</v>
      </c>
      <c r="BM209">
        <v>195.06</v>
      </c>
      <c r="BN209">
        <v>1495.49</v>
      </c>
      <c r="BO209">
        <v>1495.49</v>
      </c>
      <c r="BQ209" t="s">
        <v>129</v>
      </c>
      <c r="BR209" t="s">
        <v>129</v>
      </c>
      <c r="BS209" s="3">
        <v>45320</v>
      </c>
      <c r="BT209" s="4">
        <v>0.5</v>
      </c>
      <c r="BU209" t="s">
        <v>506</v>
      </c>
      <c r="BV209" t="s">
        <v>86</v>
      </c>
      <c r="BY209">
        <v>1111926.54</v>
      </c>
      <c r="BZ209" t="s">
        <v>93</v>
      </c>
      <c r="CC209" t="s">
        <v>107</v>
      </c>
      <c r="CD209">
        <v>7550</v>
      </c>
      <c r="CE209" t="s">
        <v>88</v>
      </c>
      <c r="CF209" s="3">
        <v>45320</v>
      </c>
      <c r="CI209">
        <v>3</v>
      </c>
      <c r="CJ209">
        <v>1</v>
      </c>
      <c r="CK209">
        <v>41</v>
      </c>
      <c r="CL209" t="s">
        <v>89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"009934058399"</f>
        <v>009934058399</v>
      </c>
      <c r="F210" s="3">
        <v>45317</v>
      </c>
      <c r="G210">
        <v>202410</v>
      </c>
      <c r="H210" t="s">
        <v>125</v>
      </c>
      <c r="I210" t="s">
        <v>126</v>
      </c>
      <c r="J210" t="s">
        <v>81</v>
      </c>
      <c r="K210" t="s">
        <v>78</v>
      </c>
      <c r="L210" t="s">
        <v>274</v>
      </c>
      <c r="M210" t="s">
        <v>275</v>
      </c>
      <c r="N210" t="s">
        <v>81</v>
      </c>
      <c r="O210" t="s">
        <v>109</v>
      </c>
      <c r="P210" t="str">
        <f t="shared" si="11"/>
        <v xml:space="preserve">LOCKS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23.77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0.2</v>
      </c>
      <c r="BK210">
        <v>1</v>
      </c>
      <c r="BL210">
        <v>69.92</v>
      </c>
      <c r="BM210">
        <v>10.49</v>
      </c>
      <c r="BN210">
        <v>80.41</v>
      </c>
      <c r="BO210">
        <v>80.41</v>
      </c>
      <c r="BQ210" t="s">
        <v>129</v>
      </c>
      <c r="BR210" t="s">
        <v>507</v>
      </c>
      <c r="BS210" s="3">
        <v>45321</v>
      </c>
      <c r="BT210" s="4">
        <v>0.41666666666666669</v>
      </c>
      <c r="BU210" t="s">
        <v>277</v>
      </c>
      <c r="BV210" t="s">
        <v>89</v>
      </c>
      <c r="BW210" t="s">
        <v>132</v>
      </c>
      <c r="BX210" t="s">
        <v>473</v>
      </c>
      <c r="BY210">
        <v>1200</v>
      </c>
      <c r="BZ210" t="s">
        <v>113</v>
      </c>
      <c r="CC210" t="s">
        <v>275</v>
      </c>
      <c r="CD210">
        <v>5206</v>
      </c>
      <c r="CE210" t="s">
        <v>88</v>
      </c>
      <c r="CF210" s="3">
        <v>45321</v>
      </c>
      <c r="CI210">
        <v>1</v>
      </c>
      <c r="CJ210">
        <v>2</v>
      </c>
      <c r="CK210">
        <v>21</v>
      </c>
      <c r="CL210" t="s">
        <v>89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"009944211660"</f>
        <v>009944211660</v>
      </c>
      <c r="F211" s="3">
        <v>45320</v>
      </c>
      <c r="G211">
        <v>202410</v>
      </c>
      <c r="H211" t="s">
        <v>165</v>
      </c>
      <c r="I211" t="s">
        <v>166</v>
      </c>
      <c r="J211" t="s">
        <v>81</v>
      </c>
      <c r="K211" t="s">
        <v>78</v>
      </c>
      <c r="L211" t="s">
        <v>79</v>
      </c>
      <c r="M211" t="s">
        <v>80</v>
      </c>
      <c r="N211" t="s">
        <v>508</v>
      </c>
      <c r="O211" t="s">
        <v>82</v>
      </c>
      <c r="P211" t="str">
        <f>"                              "</f>
        <v xml:space="preserve"> 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5.57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64.83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>
        <v>196.28</v>
      </c>
      <c r="BM211">
        <v>29.44</v>
      </c>
      <c r="BN211">
        <v>225.72</v>
      </c>
      <c r="BO211">
        <v>225.72</v>
      </c>
      <c r="BQ211" t="s">
        <v>509</v>
      </c>
      <c r="BR211" t="s">
        <v>171</v>
      </c>
      <c r="BS211" t="s">
        <v>246</v>
      </c>
      <c r="BY211">
        <v>1200</v>
      </c>
      <c r="BZ211" t="s">
        <v>93</v>
      </c>
      <c r="CC211" t="s">
        <v>80</v>
      </c>
      <c r="CD211">
        <v>2196</v>
      </c>
      <c r="CE211" t="s">
        <v>105</v>
      </c>
      <c r="CI211">
        <v>4</v>
      </c>
      <c r="CJ211" t="s">
        <v>246</v>
      </c>
      <c r="CK211">
        <v>43</v>
      </c>
      <c r="CL211" t="s">
        <v>89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"009934537366"</f>
        <v>009934537366</v>
      </c>
      <c r="F212" s="3">
        <v>45320</v>
      </c>
      <c r="G212">
        <v>202410</v>
      </c>
      <c r="H212" t="s">
        <v>125</v>
      </c>
      <c r="I212" t="s">
        <v>126</v>
      </c>
      <c r="J212" t="s">
        <v>81</v>
      </c>
      <c r="K212" t="s">
        <v>78</v>
      </c>
      <c r="L212" t="s">
        <v>274</v>
      </c>
      <c r="M212" t="s">
        <v>275</v>
      </c>
      <c r="N212" t="s">
        <v>81</v>
      </c>
      <c r="O212" t="s">
        <v>82</v>
      </c>
      <c r="P212" t="str">
        <f>"LOCKS                         "</f>
        <v xml:space="preserve">LOCKS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5.57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59.23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0.2</v>
      </c>
      <c r="BJ212">
        <v>21.7</v>
      </c>
      <c r="BK212">
        <v>22</v>
      </c>
      <c r="BL212">
        <v>179.81</v>
      </c>
      <c r="BM212">
        <v>26.97</v>
      </c>
      <c r="BN212">
        <v>206.78</v>
      </c>
      <c r="BO212">
        <v>206.78</v>
      </c>
      <c r="BQ212" t="s">
        <v>277</v>
      </c>
      <c r="BR212" t="s">
        <v>140</v>
      </c>
      <c r="BS212" s="3">
        <v>45322</v>
      </c>
      <c r="BT212" s="4">
        <v>0.54166666666666663</v>
      </c>
      <c r="BU212" t="s">
        <v>277</v>
      </c>
      <c r="BV212" t="s">
        <v>86</v>
      </c>
      <c r="BY212">
        <v>108576</v>
      </c>
      <c r="BZ212" t="s">
        <v>93</v>
      </c>
      <c r="CC212" t="s">
        <v>275</v>
      </c>
      <c r="CD212">
        <v>5200</v>
      </c>
      <c r="CE212" t="s">
        <v>88</v>
      </c>
      <c r="CF212" s="3">
        <v>45322</v>
      </c>
      <c r="CI212">
        <v>3</v>
      </c>
      <c r="CJ212">
        <v>2</v>
      </c>
      <c r="CK212">
        <v>41</v>
      </c>
      <c r="CL212" t="s">
        <v>89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"009944087039"</f>
        <v>009944087039</v>
      </c>
      <c r="F213" s="3">
        <v>45320</v>
      </c>
      <c r="G213">
        <v>202410</v>
      </c>
      <c r="H213" t="s">
        <v>125</v>
      </c>
      <c r="I213" t="s">
        <v>126</v>
      </c>
      <c r="J213" t="s">
        <v>81</v>
      </c>
      <c r="K213" t="s">
        <v>78</v>
      </c>
      <c r="L213" t="s">
        <v>106</v>
      </c>
      <c r="M213" t="s">
        <v>107</v>
      </c>
      <c r="N213" t="s">
        <v>81</v>
      </c>
      <c r="O213" t="s">
        <v>82</v>
      </c>
      <c r="P213" t="str">
        <f>"LOCKS                         "</f>
        <v xml:space="preserve">LOCKS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5.57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45.96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0.2</v>
      </c>
      <c r="BJ213">
        <v>6.4</v>
      </c>
      <c r="BK213">
        <v>7</v>
      </c>
      <c r="BL213">
        <v>140.78</v>
      </c>
      <c r="BM213">
        <v>21.12</v>
      </c>
      <c r="BN213">
        <v>161.9</v>
      </c>
      <c r="BO213">
        <v>161.9</v>
      </c>
      <c r="BQ213" t="s">
        <v>129</v>
      </c>
      <c r="BR213" t="s">
        <v>140</v>
      </c>
      <c r="BS213" s="3">
        <v>45322</v>
      </c>
      <c r="BT213" s="4">
        <v>0.68333333333333324</v>
      </c>
      <c r="BU213" t="s">
        <v>510</v>
      </c>
      <c r="BV213" t="s">
        <v>86</v>
      </c>
      <c r="BY213">
        <v>32173.35</v>
      </c>
      <c r="BZ213" t="s">
        <v>93</v>
      </c>
      <c r="CA213" t="s">
        <v>214</v>
      </c>
      <c r="CC213" t="s">
        <v>107</v>
      </c>
      <c r="CD213">
        <v>7569</v>
      </c>
      <c r="CE213" t="s">
        <v>88</v>
      </c>
      <c r="CF213" s="3">
        <v>45323</v>
      </c>
      <c r="CI213">
        <v>3</v>
      </c>
      <c r="CJ213">
        <v>2</v>
      </c>
      <c r="CK213">
        <v>41</v>
      </c>
      <c r="CL213" t="s">
        <v>89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"009943958819"</f>
        <v>009943958819</v>
      </c>
      <c r="F214" s="3">
        <v>45320</v>
      </c>
      <c r="G214">
        <v>202410</v>
      </c>
      <c r="H214" t="s">
        <v>125</v>
      </c>
      <c r="I214" t="s">
        <v>126</v>
      </c>
      <c r="J214" t="s">
        <v>81</v>
      </c>
      <c r="K214" t="s">
        <v>78</v>
      </c>
      <c r="L214" t="s">
        <v>185</v>
      </c>
      <c r="M214" t="s">
        <v>186</v>
      </c>
      <c r="N214" t="s">
        <v>81</v>
      </c>
      <c r="O214" t="s">
        <v>82</v>
      </c>
      <c r="P214" t="str">
        <f>"LOCKS                         "</f>
        <v xml:space="preserve">LOCKS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5.57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574.79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4</v>
      </c>
      <c r="BI214">
        <v>93.2</v>
      </c>
      <c r="BJ214">
        <v>168.6</v>
      </c>
      <c r="BK214">
        <v>169</v>
      </c>
      <c r="BL214">
        <v>1696.46</v>
      </c>
      <c r="BM214">
        <v>254.47</v>
      </c>
      <c r="BN214">
        <v>1950.93</v>
      </c>
      <c r="BO214">
        <v>1950.93</v>
      </c>
      <c r="BQ214" t="s">
        <v>511</v>
      </c>
      <c r="BR214" t="s">
        <v>140</v>
      </c>
      <c r="BS214" s="3">
        <v>45321</v>
      </c>
      <c r="BT214" s="4">
        <v>0.74861111111111101</v>
      </c>
      <c r="BU214" t="s">
        <v>288</v>
      </c>
      <c r="BV214" t="s">
        <v>86</v>
      </c>
      <c r="BY214">
        <v>641905.47</v>
      </c>
      <c r="BZ214" t="s">
        <v>93</v>
      </c>
      <c r="CC214" t="s">
        <v>186</v>
      </c>
      <c r="CD214">
        <v>9700</v>
      </c>
      <c r="CE214" t="s">
        <v>88</v>
      </c>
      <c r="CF214" s="3">
        <v>45322</v>
      </c>
      <c r="CI214">
        <v>1</v>
      </c>
      <c r="CJ214">
        <v>1</v>
      </c>
      <c r="CK214">
        <v>43</v>
      </c>
      <c r="CL214" t="s">
        <v>89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"009943958818"</f>
        <v>009943958818</v>
      </c>
      <c r="F215" s="3">
        <v>45320</v>
      </c>
      <c r="G215">
        <v>202410</v>
      </c>
      <c r="H215" t="s">
        <v>125</v>
      </c>
      <c r="I215" t="s">
        <v>126</v>
      </c>
      <c r="J215" t="s">
        <v>81</v>
      </c>
      <c r="K215" t="s">
        <v>78</v>
      </c>
      <c r="L215" t="s">
        <v>158</v>
      </c>
      <c r="M215" t="s">
        <v>159</v>
      </c>
      <c r="N215" t="s">
        <v>81</v>
      </c>
      <c r="O215" t="s">
        <v>109</v>
      </c>
      <c r="P215" t="str">
        <f>"LOCKS                         "</f>
        <v xml:space="preserve">LOCKS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23.77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0.5</v>
      </c>
      <c r="BJ215">
        <v>0.5</v>
      </c>
      <c r="BK215">
        <v>0.5</v>
      </c>
      <c r="BL215">
        <v>69.92</v>
      </c>
      <c r="BM215">
        <v>10.49</v>
      </c>
      <c r="BN215">
        <v>80.41</v>
      </c>
      <c r="BO215">
        <v>80.41</v>
      </c>
      <c r="BQ215" t="s">
        <v>129</v>
      </c>
      <c r="BR215" t="s">
        <v>140</v>
      </c>
      <c r="BS215" s="3">
        <v>45321</v>
      </c>
      <c r="BT215" s="4">
        <v>0.5</v>
      </c>
      <c r="BU215" t="s">
        <v>512</v>
      </c>
      <c r="BV215" t="s">
        <v>89</v>
      </c>
      <c r="BY215">
        <v>2400</v>
      </c>
      <c r="BZ215" t="s">
        <v>113</v>
      </c>
      <c r="CA215" t="s">
        <v>513</v>
      </c>
      <c r="CC215" t="s">
        <v>159</v>
      </c>
      <c r="CD215">
        <v>9300</v>
      </c>
      <c r="CE215" t="s">
        <v>88</v>
      </c>
      <c r="CF215" s="3">
        <v>45322</v>
      </c>
      <c r="CI215">
        <v>1</v>
      </c>
      <c r="CJ215">
        <v>1</v>
      </c>
      <c r="CK215">
        <v>21</v>
      </c>
      <c r="CL215" t="s">
        <v>89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"009941618815"</f>
        <v>009941618815</v>
      </c>
      <c r="F216" s="3">
        <v>45320</v>
      </c>
      <c r="G216">
        <v>202410</v>
      </c>
      <c r="H216" t="s">
        <v>125</v>
      </c>
      <c r="I216" t="s">
        <v>126</v>
      </c>
      <c r="J216" t="s">
        <v>81</v>
      </c>
      <c r="K216" t="s">
        <v>78</v>
      </c>
      <c r="L216" t="s">
        <v>141</v>
      </c>
      <c r="M216" t="s">
        <v>137</v>
      </c>
      <c r="N216" t="s">
        <v>514</v>
      </c>
      <c r="O216" t="s">
        <v>82</v>
      </c>
      <c r="P216" t="str">
        <f>"LOCKS                         "</f>
        <v xml:space="preserve">LOCKS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5.57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45.96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2.2999999999999998</v>
      </c>
      <c r="BJ216">
        <v>9</v>
      </c>
      <c r="BK216">
        <v>9</v>
      </c>
      <c r="BL216">
        <v>140.78</v>
      </c>
      <c r="BM216">
        <v>21.12</v>
      </c>
      <c r="BN216">
        <v>161.9</v>
      </c>
      <c r="BO216">
        <v>161.9</v>
      </c>
      <c r="BQ216" t="s">
        <v>270</v>
      </c>
      <c r="BR216" t="s">
        <v>140</v>
      </c>
      <c r="BS216" s="3">
        <v>45322</v>
      </c>
      <c r="BT216" s="4">
        <v>0.54166666666666663</v>
      </c>
      <c r="BU216" t="s">
        <v>515</v>
      </c>
      <c r="BV216" t="s">
        <v>86</v>
      </c>
      <c r="BY216">
        <v>44892</v>
      </c>
      <c r="BZ216" t="s">
        <v>93</v>
      </c>
      <c r="CC216" t="s">
        <v>137</v>
      </c>
      <c r="CD216">
        <v>6536</v>
      </c>
      <c r="CE216" t="s">
        <v>88</v>
      </c>
      <c r="CF216" s="3">
        <v>45322</v>
      </c>
      <c r="CI216">
        <v>3</v>
      </c>
      <c r="CJ216">
        <v>2</v>
      </c>
      <c r="CK216">
        <v>41</v>
      </c>
      <c r="CL216" t="s">
        <v>89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"009943716406"</f>
        <v>009943716406</v>
      </c>
      <c r="F217" s="3">
        <v>45320</v>
      </c>
      <c r="G217">
        <v>202410</v>
      </c>
      <c r="H217" t="s">
        <v>167</v>
      </c>
      <c r="I217" t="s">
        <v>168</v>
      </c>
      <c r="J217" t="s">
        <v>310</v>
      </c>
      <c r="K217" t="s">
        <v>78</v>
      </c>
      <c r="L217" t="s">
        <v>274</v>
      </c>
      <c r="M217" t="s">
        <v>275</v>
      </c>
      <c r="N217" t="s">
        <v>516</v>
      </c>
      <c r="O217" t="s">
        <v>82</v>
      </c>
      <c r="P217" t="str">
        <f>"PLZ 2110144242                "</f>
        <v xml:space="preserve">PLZ 2110144242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5.57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45.96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0.2</v>
      </c>
      <c r="BK217">
        <v>1</v>
      </c>
      <c r="BL217">
        <v>140.78</v>
      </c>
      <c r="BM217">
        <v>21.12</v>
      </c>
      <c r="BN217">
        <v>161.9</v>
      </c>
      <c r="BO217">
        <v>161.9</v>
      </c>
      <c r="BQ217" t="s">
        <v>517</v>
      </c>
      <c r="BR217" t="s">
        <v>314</v>
      </c>
      <c r="BS217" s="3">
        <v>45321</v>
      </c>
      <c r="BT217" s="4">
        <v>0.4201388888888889</v>
      </c>
      <c r="BU217" t="s">
        <v>518</v>
      </c>
      <c r="BV217" t="s">
        <v>86</v>
      </c>
      <c r="BY217">
        <v>1200</v>
      </c>
      <c r="BZ217" t="s">
        <v>93</v>
      </c>
      <c r="CC217" t="s">
        <v>275</v>
      </c>
      <c r="CD217">
        <v>5200</v>
      </c>
      <c r="CE217" t="s">
        <v>88</v>
      </c>
      <c r="CF217" s="3">
        <v>45321</v>
      </c>
      <c r="CI217">
        <v>2</v>
      </c>
      <c r="CJ217">
        <v>1</v>
      </c>
      <c r="CK217">
        <v>41</v>
      </c>
      <c r="CL217" t="s">
        <v>89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"009942344292"</f>
        <v>009942344292</v>
      </c>
      <c r="F218" s="3">
        <v>45320</v>
      </c>
      <c r="G218">
        <v>202410</v>
      </c>
      <c r="H218" t="s">
        <v>90</v>
      </c>
      <c r="I218" t="s">
        <v>91</v>
      </c>
      <c r="J218" t="s">
        <v>77</v>
      </c>
      <c r="K218" t="s">
        <v>78</v>
      </c>
      <c r="L218" t="s">
        <v>79</v>
      </c>
      <c r="M218" t="s">
        <v>80</v>
      </c>
      <c r="N218" t="s">
        <v>77</v>
      </c>
      <c r="O218" t="s">
        <v>82</v>
      </c>
      <c r="P218" t="str">
        <f>"                              "</f>
        <v xml:space="preserve">  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5.57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45.96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10</v>
      </c>
      <c r="BJ218">
        <v>3.8</v>
      </c>
      <c r="BK218">
        <v>10</v>
      </c>
      <c r="BL218">
        <v>140.78</v>
      </c>
      <c r="BM218">
        <v>21.12</v>
      </c>
      <c r="BN218">
        <v>161.9</v>
      </c>
      <c r="BO218">
        <v>161.9</v>
      </c>
      <c r="BQ218" t="s">
        <v>83</v>
      </c>
      <c r="BR218" t="s">
        <v>92</v>
      </c>
      <c r="BS218" s="3">
        <v>45321</v>
      </c>
      <c r="BT218" s="4">
        <v>0.45833333333333331</v>
      </c>
      <c r="BU218" t="s">
        <v>85</v>
      </c>
      <c r="BV218" t="s">
        <v>86</v>
      </c>
      <c r="BY218">
        <v>19240</v>
      </c>
      <c r="BZ218" t="s">
        <v>93</v>
      </c>
      <c r="CA218" t="s">
        <v>87</v>
      </c>
      <c r="CC218" t="s">
        <v>80</v>
      </c>
      <c r="CD218">
        <v>2196</v>
      </c>
      <c r="CE218" t="s">
        <v>88</v>
      </c>
      <c r="CF218" s="3">
        <v>45322</v>
      </c>
      <c r="CI218">
        <v>2</v>
      </c>
      <c r="CJ218">
        <v>1</v>
      </c>
      <c r="CK218">
        <v>41</v>
      </c>
      <c r="CL218" t="s">
        <v>89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"009943826044"</f>
        <v>009943826044</v>
      </c>
      <c r="F219" s="3">
        <v>45320</v>
      </c>
      <c r="G219">
        <v>202410</v>
      </c>
      <c r="H219" t="s">
        <v>125</v>
      </c>
      <c r="I219" t="s">
        <v>126</v>
      </c>
      <c r="J219" t="s">
        <v>81</v>
      </c>
      <c r="K219" t="s">
        <v>78</v>
      </c>
      <c r="L219" t="s">
        <v>115</v>
      </c>
      <c r="M219" t="s">
        <v>116</v>
      </c>
      <c r="N219" t="s">
        <v>81</v>
      </c>
      <c r="O219" t="s">
        <v>82</v>
      </c>
      <c r="P219" t="str">
        <f>"LOCKS                         "</f>
        <v xml:space="preserve">LOCKS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5.57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332.14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4</v>
      </c>
      <c r="BI219">
        <v>107</v>
      </c>
      <c r="BJ219">
        <v>165.8</v>
      </c>
      <c r="BK219">
        <v>166</v>
      </c>
      <c r="BL219">
        <v>982.64</v>
      </c>
      <c r="BM219">
        <v>147.4</v>
      </c>
      <c r="BN219">
        <v>1130.04</v>
      </c>
      <c r="BO219">
        <v>1130.04</v>
      </c>
      <c r="BQ219" t="s">
        <v>129</v>
      </c>
      <c r="BR219" t="s">
        <v>140</v>
      </c>
      <c r="BS219" s="3">
        <v>45321</v>
      </c>
      <c r="BT219" s="4">
        <v>0.47916666666666669</v>
      </c>
      <c r="BU219" t="s">
        <v>519</v>
      </c>
      <c r="BV219" t="s">
        <v>86</v>
      </c>
      <c r="BY219">
        <v>828769.79</v>
      </c>
      <c r="BZ219" t="s">
        <v>93</v>
      </c>
      <c r="CA219" t="s">
        <v>147</v>
      </c>
      <c r="CC219" t="s">
        <v>116</v>
      </c>
      <c r="CD219" s="5" t="s">
        <v>148</v>
      </c>
      <c r="CE219" t="s">
        <v>88</v>
      </c>
      <c r="CF219" s="3">
        <v>45321</v>
      </c>
      <c r="CI219">
        <v>1</v>
      </c>
      <c r="CJ219">
        <v>1</v>
      </c>
      <c r="CK219">
        <v>41</v>
      </c>
      <c r="CL219" t="s">
        <v>89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"009943516737"</f>
        <v>009943516737</v>
      </c>
      <c r="F220" s="3">
        <v>45316</v>
      </c>
      <c r="G220">
        <v>202410</v>
      </c>
      <c r="H220" t="s">
        <v>125</v>
      </c>
      <c r="I220" t="s">
        <v>126</v>
      </c>
      <c r="J220" t="s">
        <v>81</v>
      </c>
      <c r="K220" t="s">
        <v>78</v>
      </c>
      <c r="L220" t="s">
        <v>134</v>
      </c>
      <c r="M220" t="s">
        <v>135</v>
      </c>
      <c r="N220" t="s">
        <v>81</v>
      </c>
      <c r="O220" t="s">
        <v>109</v>
      </c>
      <c r="P220" t="str">
        <f>"LOCKS                         "</f>
        <v xml:space="preserve">LOCKS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46.05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1.2</v>
      </c>
      <c r="BK220">
        <v>1.5</v>
      </c>
      <c r="BL220">
        <v>135.47</v>
      </c>
      <c r="BM220">
        <v>20.32</v>
      </c>
      <c r="BN220">
        <v>155.79</v>
      </c>
      <c r="BO220">
        <v>155.79</v>
      </c>
      <c r="BQ220" t="s">
        <v>520</v>
      </c>
      <c r="BR220" t="s">
        <v>140</v>
      </c>
      <c r="BS220" s="3">
        <v>45317</v>
      </c>
      <c r="BT220" s="4">
        <v>0.4513888888888889</v>
      </c>
      <c r="BU220" t="s">
        <v>521</v>
      </c>
      <c r="BV220" t="s">
        <v>89</v>
      </c>
      <c r="BY220">
        <v>6000</v>
      </c>
      <c r="BZ220" t="s">
        <v>474</v>
      </c>
      <c r="CC220" t="s">
        <v>135</v>
      </c>
      <c r="CD220">
        <v>1034</v>
      </c>
      <c r="CE220" t="s">
        <v>88</v>
      </c>
      <c r="CF220" s="3">
        <v>45317</v>
      </c>
      <c r="CI220">
        <v>1</v>
      </c>
      <c r="CJ220">
        <v>1</v>
      </c>
      <c r="CK220">
        <v>23</v>
      </c>
      <c r="CL220" t="s">
        <v>89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"009944126431"</f>
        <v>009944126431</v>
      </c>
      <c r="F221" s="3">
        <v>45320</v>
      </c>
      <c r="G221">
        <v>202410</v>
      </c>
      <c r="H221" t="s">
        <v>158</v>
      </c>
      <c r="I221" t="s">
        <v>159</v>
      </c>
      <c r="J221" t="s">
        <v>77</v>
      </c>
      <c r="K221" t="s">
        <v>78</v>
      </c>
      <c r="L221" t="s">
        <v>125</v>
      </c>
      <c r="M221" t="s">
        <v>126</v>
      </c>
      <c r="N221" t="s">
        <v>522</v>
      </c>
      <c r="O221" t="s">
        <v>82</v>
      </c>
      <c r="P221" t="str">
        <f>"                              "</f>
        <v xml:space="preserve">  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5.57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99.03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32</v>
      </c>
      <c r="BJ221">
        <v>42.2</v>
      </c>
      <c r="BK221">
        <v>43</v>
      </c>
      <c r="BL221">
        <v>296.89</v>
      </c>
      <c r="BM221">
        <v>44.53</v>
      </c>
      <c r="BN221">
        <v>341.42</v>
      </c>
      <c r="BO221">
        <v>341.42</v>
      </c>
      <c r="BQ221" t="s">
        <v>523</v>
      </c>
      <c r="BR221" t="s">
        <v>379</v>
      </c>
      <c r="BS221" s="3">
        <v>45321</v>
      </c>
      <c r="BT221" s="4">
        <v>0.41666666666666669</v>
      </c>
      <c r="BU221" t="s">
        <v>222</v>
      </c>
      <c r="BV221" t="s">
        <v>86</v>
      </c>
      <c r="BY221">
        <v>211200</v>
      </c>
      <c r="BZ221" t="s">
        <v>93</v>
      </c>
      <c r="CC221" t="s">
        <v>126</v>
      </c>
      <c r="CD221">
        <v>2146</v>
      </c>
      <c r="CE221" t="s">
        <v>88</v>
      </c>
      <c r="CF221" s="3">
        <v>45322</v>
      </c>
      <c r="CI221">
        <v>1</v>
      </c>
      <c r="CJ221">
        <v>1</v>
      </c>
      <c r="CK221">
        <v>41</v>
      </c>
      <c r="CL221" t="s">
        <v>89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"009944126430"</f>
        <v>009944126430</v>
      </c>
      <c r="F222" s="3">
        <v>45320</v>
      </c>
      <c r="G222">
        <v>202410</v>
      </c>
      <c r="H222" t="s">
        <v>158</v>
      </c>
      <c r="I222" t="s">
        <v>159</v>
      </c>
      <c r="J222" t="s">
        <v>77</v>
      </c>
      <c r="K222" t="s">
        <v>78</v>
      </c>
      <c r="L222" t="s">
        <v>125</v>
      </c>
      <c r="M222" t="s">
        <v>126</v>
      </c>
      <c r="N222" t="s">
        <v>522</v>
      </c>
      <c r="O222" t="s">
        <v>82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5.57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99.03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32</v>
      </c>
      <c r="BJ222">
        <v>42.2</v>
      </c>
      <c r="BK222">
        <v>43</v>
      </c>
      <c r="BL222">
        <v>296.89</v>
      </c>
      <c r="BM222">
        <v>44.53</v>
      </c>
      <c r="BN222">
        <v>341.42</v>
      </c>
      <c r="BO222">
        <v>341.42</v>
      </c>
      <c r="BQ222" t="s">
        <v>524</v>
      </c>
      <c r="BR222" t="s">
        <v>379</v>
      </c>
      <c r="BS222" s="3">
        <v>45321</v>
      </c>
      <c r="BT222" s="4">
        <v>0.41666666666666669</v>
      </c>
      <c r="BU222" t="s">
        <v>222</v>
      </c>
      <c r="BV222" t="s">
        <v>86</v>
      </c>
      <c r="BY222">
        <v>211200</v>
      </c>
      <c r="BZ222" t="s">
        <v>93</v>
      </c>
      <c r="CC222" t="s">
        <v>126</v>
      </c>
      <c r="CD222">
        <v>2146</v>
      </c>
      <c r="CE222" t="s">
        <v>88</v>
      </c>
      <c r="CF222" s="3">
        <v>45322</v>
      </c>
      <c r="CI222">
        <v>1</v>
      </c>
      <c r="CJ222">
        <v>1</v>
      </c>
      <c r="CK222">
        <v>41</v>
      </c>
      <c r="CL222" t="s">
        <v>89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"009944126433"</f>
        <v>009944126433</v>
      </c>
      <c r="F223" s="3">
        <v>45320</v>
      </c>
      <c r="G223">
        <v>202410</v>
      </c>
      <c r="H223" t="s">
        <v>158</v>
      </c>
      <c r="I223" t="s">
        <v>159</v>
      </c>
      <c r="J223" t="s">
        <v>77</v>
      </c>
      <c r="K223" t="s">
        <v>78</v>
      </c>
      <c r="L223" t="s">
        <v>185</v>
      </c>
      <c r="M223" t="s">
        <v>186</v>
      </c>
      <c r="N223" t="s">
        <v>525</v>
      </c>
      <c r="O223" t="s">
        <v>82</v>
      </c>
      <c r="P223" t="str">
        <f>"                              "</f>
        <v xml:space="preserve"> 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5.57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64.83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2</v>
      </c>
      <c r="BI223">
        <v>2</v>
      </c>
      <c r="BJ223">
        <v>0.5</v>
      </c>
      <c r="BK223">
        <v>2</v>
      </c>
      <c r="BL223">
        <v>196.28</v>
      </c>
      <c r="BM223">
        <v>29.44</v>
      </c>
      <c r="BN223">
        <v>225.72</v>
      </c>
      <c r="BO223">
        <v>225.72</v>
      </c>
      <c r="BQ223" t="s">
        <v>526</v>
      </c>
      <c r="BR223" t="s">
        <v>527</v>
      </c>
      <c r="BS223" s="3">
        <v>45321</v>
      </c>
      <c r="BT223" s="4">
        <v>0.72916666666666663</v>
      </c>
      <c r="BU223" t="s">
        <v>288</v>
      </c>
      <c r="BV223" t="s">
        <v>86</v>
      </c>
      <c r="BY223">
        <v>1200</v>
      </c>
      <c r="BZ223" t="s">
        <v>93</v>
      </c>
      <c r="CC223" t="s">
        <v>186</v>
      </c>
      <c r="CD223">
        <v>9700</v>
      </c>
      <c r="CE223" t="s">
        <v>88</v>
      </c>
      <c r="CF223" s="3">
        <v>45322</v>
      </c>
      <c r="CI223">
        <v>1</v>
      </c>
      <c r="CJ223">
        <v>1</v>
      </c>
      <c r="CK223">
        <v>43</v>
      </c>
      <c r="CL223" t="s">
        <v>89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"009944126432"</f>
        <v>009944126432</v>
      </c>
      <c r="F224" s="3">
        <v>45320</v>
      </c>
      <c r="G224">
        <v>202410</v>
      </c>
      <c r="H224" t="s">
        <v>158</v>
      </c>
      <c r="I224" t="s">
        <v>159</v>
      </c>
      <c r="J224" t="s">
        <v>77</v>
      </c>
      <c r="K224" t="s">
        <v>78</v>
      </c>
      <c r="L224" t="s">
        <v>75</v>
      </c>
      <c r="M224" t="s">
        <v>76</v>
      </c>
      <c r="N224" t="s">
        <v>528</v>
      </c>
      <c r="O224" t="s">
        <v>82</v>
      </c>
      <c r="P224" t="str">
        <f>"                              "</f>
        <v xml:space="preserve">  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5.57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64.83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2</v>
      </c>
      <c r="BI224">
        <v>2</v>
      </c>
      <c r="BJ224">
        <v>0.5</v>
      </c>
      <c r="BK224">
        <v>2</v>
      </c>
      <c r="BL224">
        <v>196.28</v>
      </c>
      <c r="BM224">
        <v>29.44</v>
      </c>
      <c r="BN224">
        <v>225.72</v>
      </c>
      <c r="BO224">
        <v>225.72</v>
      </c>
      <c r="BQ224" t="s">
        <v>84</v>
      </c>
      <c r="BR224" t="s">
        <v>527</v>
      </c>
      <c r="BS224" s="3">
        <v>45321</v>
      </c>
      <c r="BT224" s="4">
        <v>0.40277777777777773</v>
      </c>
      <c r="BU224" t="s">
        <v>471</v>
      </c>
      <c r="BV224" t="s">
        <v>86</v>
      </c>
      <c r="BY224">
        <v>1200</v>
      </c>
      <c r="BZ224" t="s">
        <v>93</v>
      </c>
      <c r="CC224" t="s">
        <v>76</v>
      </c>
      <c r="CD224">
        <v>9460</v>
      </c>
      <c r="CE224" t="s">
        <v>88</v>
      </c>
      <c r="CF224" s="3">
        <v>45321</v>
      </c>
      <c r="CI224">
        <v>1</v>
      </c>
      <c r="CJ224">
        <v>1</v>
      </c>
      <c r="CK224">
        <v>43</v>
      </c>
      <c r="CL224" t="s">
        <v>89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"009943958909"</f>
        <v>009943958909</v>
      </c>
      <c r="F225" s="3">
        <v>45321</v>
      </c>
      <c r="G225">
        <v>202410</v>
      </c>
      <c r="H225" t="s">
        <v>125</v>
      </c>
      <c r="I225" t="s">
        <v>126</v>
      </c>
      <c r="J225" t="s">
        <v>81</v>
      </c>
      <c r="K225" t="s">
        <v>78</v>
      </c>
      <c r="L225" t="s">
        <v>292</v>
      </c>
      <c r="M225" t="s">
        <v>293</v>
      </c>
      <c r="N225" t="s">
        <v>81</v>
      </c>
      <c r="O225" t="s">
        <v>109</v>
      </c>
      <c r="P225" t="str">
        <f t="shared" ref="P225:P230" si="12">"LOCKS                         "</f>
        <v xml:space="preserve">LOCKS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46.05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</v>
      </c>
      <c r="BJ225">
        <v>0.2</v>
      </c>
      <c r="BK225">
        <v>1</v>
      </c>
      <c r="BL225">
        <v>135.47</v>
      </c>
      <c r="BM225">
        <v>20.32</v>
      </c>
      <c r="BN225">
        <v>155.79</v>
      </c>
      <c r="BO225">
        <v>155.79</v>
      </c>
      <c r="BQ225" t="s">
        <v>529</v>
      </c>
      <c r="BR225" t="s">
        <v>130</v>
      </c>
      <c r="BS225" s="3">
        <v>45322</v>
      </c>
      <c r="BT225" s="4">
        <v>0.94513888888888886</v>
      </c>
      <c r="BU225" t="s">
        <v>530</v>
      </c>
      <c r="BV225" t="s">
        <v>86</v>
      </c>
      <c r="BY225">
        <v>1200</v>
      </c>
      <c r="BZ225" t="s">
        <v>531</v>
      </c>
      <c r="CA225" t="s">
        <v>532</v>
      </c>
      <c r="CC225" t="s">
        <v>293</v>
      </c>
      <c r="CD225">
        <v>1150</v>
      </c>
      <c r="CE225" t="s">
        <v>88</v>
      </c>
      <c r="CI225">
        <v>2</v>
      </c>
      <c r="CJ225">
        <v>1</v>
      </c>
      <c r="CK225">
        <v>23</v>
      </c>
      <c r="CL225" t="s">
        <v>89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"009943826047"</f>
        <v>009943826047</v>
      </c>
      <c r="F226" s="3">
        <v>45321</v>
      </c>
      <c r="G226">
        <v>202410</v>
      </c>
      <c r="H226" t="s">
        <v>125</v>
      </c>
      <c r="I226" t="s">
        <v>126</v>
      </c>
      <c r="J226" t="s">
        <v>81</v>
      </c>
      <c r="K226" t="s">
        <v>78</v>
      </c>
      <c r="L226" t="s">
        <v>115</v>
      </c>
      <c r="M226" t="s">
        <v>116</v>
      </c>
      <c r="N226" t="s">
        <v>81</v>
      </c>
      <c r="O226" t="s">
        <v>109</v>
      </c>
      <c r="P226" t="str">
        <f t="shared" si="12"/>
        <v xml:space="preserve">LOCKS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23.77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</v>
      </c>
      <c r="BJ226">
        <v>0.2</v>
      </c>
      <c r="BK226">
        <v>1</v>
      </c>
      <c r="BL226">
        <v>69.92</v>
      </c>
      <c r="BM226">
        <v>10.49</v>
      </c>
      <c r="BN226">
        <v>80.41</v>
      </c>
      <c r="BO226">
        <v>80.41</v>
      </c>
      <c r="BQ226" t="s">
        <v>393</v>
      </c>
      <c r="BR226" t="s">
        <v>140</v>
      </c>
      <c r="BS226" s="3">
        <v>45322</v>
      </c>
      <c r="BT226" s="4">
        <v>0.65555555555555556</v>
      </c>
      <c r="BU226" t="s">
        <v>533</v>
      </c>
      <c r="BV226" t="s">
        <v>89</v>
      </c>
      <c r="BY226">
        <v>1200</v>
      </c>
      <c r="BZ226" t="s">
        <v>113</v>
      </c>
      <c r="CA226" t="s">
        <v>147</v>
      </c>
      <c r="CC226" t="s">
        <v>116</v>
      </c>
      <c r="CD226" s="5" t="s">
        <v>148</v>
      </c>
      <c r="CE226" t="s">
        <v>88</v>
      </c>
      <c r="CF226" s="3">
        <v>45322</v>
      </c>
      <c r="CI226">
        <v>1</v>
      </c>
      <c r="CJ226">
        <v>1</v>
      </c>
      <c r="CK226">
        <v>21</v>
      </c>
      <c r="CL226" t="s">
        <v>89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"009943516819"</f>
        <v>009943516819</v>
      </c>
      <c r="F227" s="3">
        <v>45321</v>
      </c>
      <c r="G227">
        <v>202410</v>
      </c>
      <c r="H227" t="s">
        <v>125</v>
      </c>
      <c r="I227" t="s">
        <v>126</v>
      </c>
      <c r="J227" t="s">
        <v>81</v>
      </c>
      <c r="K227" t="s">
        <v>78</v>
      </c>
      <c r="L227" t="s">
        <v>167</v>
      </c>
      <c r="M227" t="s">
        <v>168</v>
      </c>
      <c r="N227" t="s">
        <v>81</v>
      </c>
      <c r="O227" t="s">
        <v>109</v>
      </c>
      <c r="P227" t="str">
        <f t="shared" si="12"/>
        <v xml:space="preserve">LOCKS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23.77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0.2</v>
      </c>
      <c r="BK227">
        <v>1</v>
      </c>
      <c r="BL227">
        <v>69.92</v>
      </c>
      <c r="BM227">
        <v>10.49</v>
      </c>
      <c r="BN227">
        <v>80.41</v>
      </c>
      <c r="BO227">
        <v>80.41</v>
      </c>
      <c r="BQ227" t="s">
        <v>129</v>
      </c>
      <c r="BR227" t="s">
        <v>140</v>
      </c>
      <c r="BS227" t="s">
        <v>246</v>
      </c>
      <c r="BY227">
        <v>1200</v>
      </c>
      <c r="BZ227" t="s">
        <v>113</v>
      </c>
      <c r="CC227" t="s">
        <v>168</v>
      </c>
      <c r="CD227">
        <v>6000</v>
      </c>
      <c r="CE227" t="s">
        <v>88</v>
      </c>
      <c r="CI227">
        <v>1</v>
      </c>
      <c r="CJ227" t="s">
        <v>246</v>
      </c>
      <c r="CK227">
        <v>21</v>
      </c>
      <c r="CL227" t="s">
        <v>89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"009943958860"</f>
        <v>009943958860</v>
      </c>
      <c r="F228" s="3">
        <v>45321</v>
      </c>
      <c r="G228">
        <v>202410</v>
      </c>
      <c r="H228" t="s">
        <v>125</v>
      </c>
      <c r="I228" t="s">
        <v>126</v>
      </c>
      <c r="J228" t="s">
        <v>81</v>
      </c>
      <c r="K228" t="s">
        <v>78</v>
      </c>
      <c r="L228" t="s">
        <v>127</v>
      </c>
      <c r="M228" t="s">
        <v>128</v>
      </c>
      <c r="N228" t="s">
        <v>81</v>
      </c>
      <c r="O228" t="s">
        <v>82</v>
      </c>
      <c r="P228" t="str">
        <f t="shared" si="12"/>
        <v xml:space="preserve">LOCKS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5.57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303.25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2</v>
      </c>
      <c r="BI228">
        <v>49.2</v>
      </c>
      <c r="BJ228">
        <v>86.2</v>
      </c>
      <c r="BK228">
        <v>87</v>
      </c>
      <c r="BL228">
        <v>897.66</v>
      </c>
      <c r="BM228">
        <v>134.65</v>
      </c>
      <c r="BN228">
        <v>1032.31</v>
      </c>
      <c r="BO228">
        <v>1032.31</v>
      </c>
      <c r="BQ228" t="s">
        <v>129</v>
      </c>
      <c r="BR228" t="s">
        <v>140</v>
      </c>
      <c r="BS228" t="s">
        <v>246</v>
      </c>
      <c r="BY228">
        <v>430898.72</v>
      </c>
      <c r="BZ228" t="s">
        <v>93</v>
      </c>
      <c r="CC228" t="s">
        <v>128</v>
      </c>
      <c r="CD228">
        <v>3900</v>
      </c>
      <c r="CE228" t="s">
        <v>88</v>
      </c>
      <c r="CI228">
        <v>2</v>
      </c>
      <c r="CJ228" t="s">
        <v>246</v>
      </c>
      <c r="CK228">
        <v>43</v>
      </c>
      <c r="CL228" t="s">
        <v>89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"009943826046"</f>
        <v>009943826046</v>
      </c>
      <c r="F229" s="3">
        <v>45321</v>
      </c>
      <c r="G229">
        <v>202410</v>
      </c>
      <c r="H229" t="s">
        <v>125</v>
      </c>
      <c r="I229" t="s">
        <v>126</v>
      </c>
      <c r="J229" t="s">
        <v>81</v>
      </c>
      <c r="K229" t="s">
        <v>78</v>
      </c>
      <c r="L229" t="s">
        <v>115</v>
      </c>
      <c r="M229" t="s">
        <v>116</v>
      </c>
      <c r="N229" t="s">
        <v>81</v>
      </c>
      <c r="O229" t="s">
        <v>82</v>
      </c>
      <c r="P229" t="str">
        <f t="shared" si="12"/>
        <v xml:space="preserve">LOCKS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5.57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45.96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3.1</v>
      </c>
      <c r="BJ229">
        <v>6.7</v>
      </c>
      <c r="BK229">
        <v>7</v>
      </c>
      <c r="BL229">
        <v>140.78</v>
      </c>
      <c r="BM229">
        <v>21.12</v>
      </c>
      <c r="BN229">
        <v>161.9</v>
      </c>
      <c r="BO229">
        <v>161.9</v>
      </c>
      <c r="BQ229" t="s">
        <v>129</v>
      </c>
      <c r="BR229" t="s">
        <v>140</v>
      </c>
      <c r="BS229" s="3">
        <v>45322</v>
      </c>
      <c r="BT229" s="4">
        <v>0.64930555555555558</v>
      </c>
      <c r="BU229" t="s">
        <v>533</v>
      </c>
      <c r="BV229" t="s">
        <v>86</v>
      </c>
      <c r="BY229">
        <v>33256.080000000002</v>
      </c>
      <c r="BZ229" t="s">
        <v>93</v>
      </c>
      <c r="CA229" t="s">
        <v>147</v>
      </c>
      <c r="CC229" t="s">
        <v>116</v>
      </c>
      <c r="CD229" s="5" t="s">
        <v>148</v>
      </c>
      <c r="CE229" t="s">
        <v>88</v>
      </c>
      <c r="CF229" s="3">
        <v>45322</v>
      </c>
      <c r="CI229">
        <v>1</v>
      </c>
      <c r="CJ229">
        <v>1</v>
      </c>
      <c r="CK229">
        <v>41</v>
      </c>
      <c r="CL229" t="s">
        <v>89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"009943958861"</f>
        <v>009943958861</v>
      </c>
      <c r="F230" s="3">
        <v>45321</v>
      </c>
      <c r="G230">
        <v>202410</v>
      </c>
      <c r="H230" t="s">
        <v>125</v>
      </c>
      <c r="I230" t="s">
        <v>126</v>
      </c>
      <c r="J230" t="s">
        <v>81</v>
      </c>
      <c r="K230" t="s">
        <v>78</v>
      </c>
      <c r="L230" t="s">
        <v>534</v>
      </c>
      <c r="M230" t="s">
        <v>535</v>
      </c>
      <c r="N230" t="s">
        <v>81</v>
      </c>
      <c r="O230" t="s">
        <v>82</v>
      </c>
      <c r="P230" t="str">
        <f t="shared" si="12"/>
        <v xml:space="preserve">LOCKS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5.57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220.47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2</v>
      </c>
      <c r="BI230">
        <v>52.2</v>
      </c>
      <c r="BJ230">
        <v>62</v>
      </c>
      <c r="BK230">
        <v>62</v>
      </c>
      <c r="BL230">
        <v>654.13</v>
      </c>
      <c r="BM230">
        <v>98.12</v>
      </c>
      <c r="BN230">
        <v>752.25</v>
      </c>
      <c r="BO230">
        <v>752.25</v>
      </c>
      <c r="BQ230" t="s">
        <v>536</v>
      </c>
      <c r="BR230" t="s">
        <v>140</v>
      </c>
      <c r="BS230" t="s">
        <v>246</v>
      </c>
      <c r="BY230">
        <v>310183.56</v>
      </c>
      <c r="BZ230" t="s">
        <v>93</v>
      </c>
      <c r="CC230" t="s">
        <v>535</v>
      </c>
      <c r="CD230">
        <v>3370</v>
      </c>
      <c r="CE230" t="s">
        <v>88</v>
      </c>
      <c r="CI230">
        <v>2</v>
      </c>
      <c r="CJ230" t="s">
        <v>246</v>
      </c>
      <c r="CK230">
        <v>43</v>
      </c>
      <c r="CL230" t="s">
        <v>89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"009944396090"</f>
        <v>009944396090</v>
      </c>
      <c r="F231" s="3">
        <v>45321</v>
      </c>
      <c r="G231">
        <v>202410</v>
      </c>
      <c r="H231" t="s">
        <v>127</v>
      </c>
      <c r="I231" t="s">
        <v>128</v>
      </c>
      <c r="J231" t="s">
        <v>81</v>
      </c>
      <c r="K231" t="s">
        <v>78</v>
      </c>
      <c r="L231" t="s">
        <v>236</v>
      </c>
      <c r="M231" t="s">
        <v>237</v>
      </c>
      <c r="N231" t="s">
        <v>453</v>
      </c>
      <c r="O231" t="s">
        <v>82</v>
      </c>
      <c r="P231" t="str">
        <f t="shared" ref="P231:P236" si="13"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5.57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64.83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0.2</v>
      </c>
      <c r="BK231">
        <v>1</v>
      </c>
      <c r="BL231">
        <v>196.28</v>
      </c>
      <c r="BM231">
        <v>29.44</v>
      </c>
      <c r="BN231">
        <v>225.72</v>
      </c>
      <c r="BO231">
        <v>225.72</v>
      </c>
      <c r="BQ231" t="s">
        <v>537</v>
      </c>
      <c r="BR231" t="s">
        <v>205</v>
      </c>
      <c r="BS231" s="3">
        <v>45322</v>
      </c>
      <c r="BT231" s="4">
        <v>0.47916666666666669</v>
      </c>
      <c r="BU231" t="s">
        <v>538</v>
      </c>
      <c r="BV231" t="s">
        <v>86</v>
      </c>
      <c r="BY231">
        <v>1200</v>
      </c>
      <c r="BZ231" t="s">
        <v>93</v>
      </c>
      <c r="CA231" t="s">
        <v>243</v>
      </c>
      <c r="CC231" t="s">
        <v>237</v>
      </c>
      <c r="CD231">
        <v>1724</v>
      </c>
      <c r="CE231" t="s">
        <v>88</v>
      </c>
      <c r="CF231" s="3">
        <v>45322</v>
      </c>
      <c r="CI231">
        <v>2</v>
      </c>
      <c r="CJ231">
        <v>1</v>
      </c>
      <c r="CK231">
        <v>43</v>
      </c>
      <c r="CL231" t="s">
        <v>89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"009943551561"</f>
        <v>009943551561</v>
      </c>
      <c r="F232" s="3">
        <v>45321</v>
      </c>
      <c r="G232">
        <v>202410</v>
      </c>
      <c r="H232" t="s">
        <v>115</v>
      </c>
      <c r="I232" t="s">
        <v>116</v>
      </c>
      <c r="J232" t="s">
        <v>81</v>
      </c>
      <c r="K232" t="s">
        <v>78</v>
      </c>
      <c r="L232" t="s">
        <v>79</v>
      </c>
      <c r="M232" t="s">
        <v>80</v>
      </c>
      <c r="N232" t="s">
        <v>539</v>
      </c>
      <c r="O232" t="s">
        <v>82</v>
      </c>
      <c r="P232" t="str">
        <f t="shared" si="13"/>
        <v xml:space="preserve"> 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5.57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45.96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0.2</v>
      </c>
      <c r="BK232">
        <v>1</v>
      </c>
      <c r="BL232">
        <v>140.78</v>
      </c>
      <c r="BM232">
        <v>21.12</v>
      </c>
      <c r="BN232">
        <v>161.9</v>
      </c>
      <c r="BO232">
        <v>161.9</v>
      </c>
      <c r="BQ232" t="s">
        <v>540</v>
      </c>
      <c r="BR232" t="s">
        <v>117</v>
      </c>
      <c r="BS232" s="3">
        <v>45322</v>
      </c>
      <c r="BT232" s="4">
        <v>0.57013888888888886</v>
      </c>
      <c r="BU232" t="s">
        <v>408</v>
      </c>
      <c r="BV232" t="s">
        <v>86</v>
      </c>
      <c r="BY232">
        <v>1200</v>
      </c>
      <c r="BZ232" t="s">
        <v>93</v>
      </c>
      <c r="CA232" t="s">
        <v>87</v>
      </c>
      <c r="CC232" t="s">
        <v>80</v>
      </c>
      <c r="CD232">
        <v>2145</v>
      </c>
      <c r="CE232" t="s">
        <v>88</v>
      </c>
      <c r="CF232" s="3">
        <v>45323</v>
      </c>
      <c r="CI232">
        <v>1</v>
      </c>
      <c r="CJ232">
        <v>1</v>
      </c>
      <c r="CK232">
        <v>41</v>
      </c>
      <c r="CL232" t="s">
        <v>89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"009943551560"</f>
        <v>009943551560</v>
      </c>
      <c r="F233" s="3">
        <v>45321</v>
      </c>
      <c r="G233">
        <v>202410</v>
      </c>
      <c r="H233" t="s">
        <v>115</v>
      </c>
      <c r="I233" t="s">
        <v>116</v>
      </c>
      <c r="J233" t="s">
        <v>81</v>
      </c>
      <c r="K233" t="s">
        <v>78</v>
      </c>
      <c r="L233" t="s">
        <v>79</v>
      </c>
      <c r="M233" t="s">
        <v>80</v>
      </c>
      <c r="N233" t="s">
        <v>81</v>
      </c>
      <c r="O233" t="s">
        <v>82</v>
      </c>
      <c r="P233" t="str">
        <f t="shared" si="13"/>
        <v xml:space="preserve"> 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5.57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138.83000000000001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5</v>
      </c>
      <c r="BI233">
        <v>46</v>
      </c>
      <c r="BJ233">
        <v>63.9</v>
      </c>
      <c r="BK233">
        <v>64</v>
      </c>
      <c r="BL233">
        <v>413.97</v>
      </c>
      <c r="BM233">
        <v>62.1</v>
      </c>
      <c r="BN233">
        <v>476.07</v>
      </c>
      <c r="BO233">
        <v>476.07</v>
      </c>
      <c r="BQ233" t="s">
        <v>541</v>
      </c>
      <c r="BR233" t="s">
        <v>117</v>
      </c>
      <c r="BS233" s="3">
        <v>45322</v>
      </c>
      <c r="BT233" s="4">
        <v>0.5708333333333333</v>
      </c>
      <c r="BU233" t="s">
        <v>408</v>
      </c>
      <c r="BV233" t="s">
        <v>86</v>
      </c>
      <c r="BY233">
        <v>258459</v>
      </c>
      <c r="BZ233" t="s">
        <v>93</v>
      </c>
      <c r="CA233" t="s">
        <v>87</v>
      </c>
      <c r="CC233" t="s">
        <v>80</v>
      </c>
      <c r="CD233">
        <v>2196</v>
      </c>
      <c r="CE233" t="s">
        <v>88</v>
      </c>
      <c r="CF233" s="3">
        <v>45323</v>
      </c>
      <c r="CI233">
        <v>1</v>
      </c>
      <c r="CJ233">
        <v>1</v>
      </c>
      <c r="CK233">
        <v>41</v>
      </c>
      <c r="CL233" t="s">
        <v>89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"009943551563"</f>
        <v>009943551563</v>
      </c>
      <c r="F234" s="3">
        <v>45321</v>
      </c>
      <c r="G234">
        <v>202410</v>
      </c>
      <c r="H234" t="s">
        <v>115</v>
      </c>
      <c r="I234" t="s">
        <v>116</v>
      </c>
      <c r="J234" t="s">
        <v>81</v>
      </c>
      <c r="K234" t="s">
        <v>78</v>
      </c>
      <c r="L234" t="s">
        <v>229</v>
      </c>
      <c r="M234" t="s">
        <v>230</v>
      </c>
      <c r="N234" t="s">
        <v>542</v>
      </c>
      <c r="O234" t="s">
        <v>82</v>
      </c>
      <c r="P234" t="str">
        <f t="shared" si="13"/>
        <v xml:space="preserve"> 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5.57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60.03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15</v>
      </c>
      <c r="BJ234">
        <v>21.6</v>
      </c>
      <c r="BK234">
        <v>22</v>
      </c>
      <c r="BL234">
        <v>182.16</v>
      </c>
      <c r="BM234">
        <v>27.32</v>
      </c>
      <c r="BN234">
        <v>209.48</v>
      </c>
      <c r="BO234">
        <v>209.48</v>
      </c>
      <c r="BR234" t="s">
        <v>117</v>
      </c>
      <c r="BS234" s="3">
        <v>45322</v>
      </c>
      <c r="BT234" s="4">
        <v>0.66041666666666665</v>
      </c>
      <c r="BU234" t="s">
        <v>543</v>
      </c>
      <c r="BV234" t="s">
        <v>86</v>
      </c>
      <c r="BY234">
        <v>108160</v>
      </c>
      <c r="BZ234" t="s">
        <v>93</v>
      </c>
      <c r="CA234" t="s">
        <v>234</v>
      </c>
      <c r="CC234" t="s">
        <v>230</v>
      </c>
      <c r="CD234" s="5" t="s">
        <v>235</v>
      </c>
      <c r="CE234" t="s">
        <v>88</v>
      </c>
      <c r="CF234" s="3">
        <v>45322</v>
      </c>
      <c r="CI234">
        <v>1</v>
      </c>
      <c r="CJ234">
        <v>1</v>
      </c>
      <c r="CK234">
        <v>44</v>
      </c>
      <c r="CL234" t="s">
        <v>89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"009943551564"</f>
        <v>009943551564</v>
      </c>
      <c r="F235" s="3">
        <v>45321</v>
      </c>
      <c r="G235">
        <v>202410</v>
      </c>
      <c r="H235" t="s">
        <v>115</v>
      </c>
      <c r="I235" t="s">
        <v>116</v>
      </c>
      <c r="J235" t="s">
        <v>81</v>
      </c>
      <c r="K235" t="s">
        <v>78</v>
      </c>
      <c r="L235" t="s">
        <v>292</v>
      </c>
      <c r="M235" t="s">
        <v>293</v>
      </c>
      <c r="N235" t="s">
        <v>279</v>
      </c>
      <c r="O235" t="s">
        <v>82</v>
      </c>
      <c r="P235" t="str">
        <f t="shared" si="13"/>
        <v xml:space="preserve"> 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5.57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60.03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15</v>
      </c>
      <c r="BJ235">
        <v>21.6</v>
      </c>
      <c r="BK235">
        <v>22</v>
      </c>
      <c r="BL235">
        <v>182.16</v>
      </c>
      <c r="BM235">
        <v>27.32</v>
      </c>
      <c r="BN235">
        <v>209.48</v>
      </c>
      <c r="BO235">
        <v>209.48</v>
      </c>
      <c r="BR235" t="s">
        <v>117</v>
      </c>
      <c r="BS235" s="3">
        <v>45322</v>
      </c>
      <c r="BT235" s="4">
        <v>0.9555555555555556</v>
      </c>
      <c r="BU235" t="s">
        <v>544</v>
      </c>
      <c r="BV235" t="s">
        <v>86</v>
      </c>
      <c r="BY235">
        <v>108160</v>
      </c>
      <c r="BZ235" t="s">
        <v>181</v>
      </c>
      <c r="CA235" t="s">
        <v>532</v>
      </c>
      <c r="CC235" t="s">
        <v>293</v>
      </c>
      <c r="CD235">
        <v>1150</v>
      </c>
      <c r="CE235" t="s">
        <v>88</v>
      </c>
      <c r="CI235">
        <v>2</v>
      </c>
      <c r="CJ235">
        <v>1</v>
      </c>
      <c r="CK235">
        <v>44</v>
      </c>
      <c r="CL235" t="s">
        <v>89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"009943551562"</f>
        <v>009943551562</v>
      </c>
      <c r="F236" s="3">
        <v>45321</v>
      </c>
      <c r="G236">
        <v>202410</v>
      </c>
      <c r="H236" t="s">
        <v>115</v>
      </c>
      <c r="I236" t="s">
        <v>116</v>
      </c>
      <c r="J236" t="s">
        <v>81</v>
      </c>
      <c r="K236" t="s">
        <v>78</v>
      </c>
      <c r="L236" t="s">
        <v>197</v>
      </c>
      <c r="M236" t="s">
        <v>198</v>
      </c>
      <c r="N236" t="s">
        <v>545</v>
      </c>
      <c r="O236" t="s">
        <v>82</v>
      </c>
      <c r="P236" t="str">
        <f t="shared" si="13"/>
        <v xml:space="preserve">  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5.57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65.319999999999993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2</v>
      </c>
      <c r="BI236">
        <v>20</v>
      </c>
      <c r="BJ236">
        <v>25.3</v>
      </c>
      <c r="BK236">
        <v>26</v>
      </c>
      <c r="BL236">
        <v>197.73</v>
      </c>
      <c r="BM236">
        <v>29.66</v>
      </c>
      <c r="BN236">
        <v>227.39</v>
      </c>
      <c r="BO236">
        <v>227.39</v>
      </c>
      <c r="BQ236" t="s">
        <v>389</v>
      </c>
      <c r="BR236" t="s">
        <v>117</v>
      </c>
      <c r="BS236" s="3">
        <v>45322</v>
      </c>
      <c r="BT236" s="4">
        <v>0.70208333333333339</v>
      </c>
      <c r="BU236" t="s">
        <v>546</v>
      </c>
      <c r="BV236" t="s">
        <v>86</v>
      </c>
      <c r="BY236">
        <v>63180</v>
      </c>
      <c r="BZ236" t="s">
        <v>93</v>
      </c>
      <c r="CA236" t="s">
        <v>532</v>
      </c>
      <c r="CC236" t="s">
        <v>198</v>
      </c>
      <c r="CD236" s="5" t="s">
        <v>202</v>
      </c>
      <c r="CE236" t="s">
        <v>88</v>
      </c>
      <c r="CF236" s="3">
        <v>45323</v>
      </c>
      <c r="CI236">
        <v>1</v>
      </c>
      <c r="CJ236">
        <v>1</v>
      </c>
      <c r="CK236">
        <v>44</v>
      </c>
      <c r="CL236" t="s">
        <v>89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"009943958820"</f>
        <v>009943958820</v>
      </c>
      <c r="F237" s="3">
        <v>45321</v>
      </c>
      <c r="G237">
        <v>202410</v>
      </c>
      <c r="H237" t="s">
        <v>125</v>
      </c>
      <c r="I237" t="s">
        <v>126</v>
      </c>
      <c r="J237" t="s">
        <v>81</v>
      </c>
      <c r="K237" t="s">
        <v>78</v>
      </c>
      <c r="L237" t="s">
        <v>127</v>
      </c>
      <c r="M237" t="s">
        <v>128</v>
      </c>
      <c r="N237" t="s">
        <v>81</v>
      </c>
      <c r="O237" t="s">
        <v>82</v>
      </c>
      <c r="P237" t="str">
        <f>"LOCKS                         "</f>
        <v xml:space="preserve">LOCKS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5.57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64.83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4.9000000000000004</v>
      </c>
      <c r="BJ237">
        <v>12.8</v>
      </c>
      <c r="BK237">
        <v>13</v>
      </c>
      <c r="BL237">
        <v>196.28</v>
      </c>
      <c r="BM237">
        <v>29.44</v>
      </c>
      <c r="BN237">
        <v>225.72</v>
      </c>
      <c r="BO237">
        <v>225.72</v>
      </c>
      <c r="BQ237" t="s">
        <v>205</v>
      </c>
      <c r="BR237" t="s">
        <v>140</v>
      </c>
      <c r="BS237" t="s">
        <v>246</v>
      </c>
      <c r="BY237">
        <v>64046.5</v>
      </c>
      <c r="BZ237" t="s">
        <v>93</v>
      </c>
      <c r="CC237" t="s">
        <v>128</v>
      </c>
      <c r="CD237">
        <v>3900</v>
      </c>
      <c r="CE237" t="s">
        <v>88</v>
      </c>
      <c r="CI237">
        <v>2</v>
      </c>
      <c r="CJ237" t="s">
        <v>246</v>
      </c>
      <c r="CK237">
        <v>43</v>
      </c>
      <c r="CL237" t="s">
        <v>89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"009944464219"</f>
        <v>009944464219</v>
      </c>
      <c r="F238" s="3">
        <v>45321</v>
      </c>
      <c r="G238">
        <v>202410</v>
      </c>
      <c r="H238" t="s">
        <v>125</v>
      </c>
      <c r="I238" t="s">
        <v>126</v>
      </c>
      <c r="J238" t="s">
        <v>81</v>
      </c>
      <c r="K238" t="s">
        <v>78</v>
      </c>
      <c r="L238" t="s">
        <v>149</v>
      </c>
      <c r="M238" t="s">
        <v>150</v>
      </c>
      <c r="N238" t="s">
        <v>81</v>
      </c>
      <c r="O238" t="s">
        <v>82</v>
      </c>
      <c r="P238" t="str">
        <f>"LOCKS                         "</f>
        <v xml:space="preserve">LOCKS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5.57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233.59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5</v>
      </c>
      <c r="BI238">
        <v>84.3</v>
      </c>
      <c r="BJ238">
        <v>113.6</v>
      </c>
      <c r="BK238">
        <v>114</v>
      </c>
      <c r="BL238">
        <v>692.73</v>
      </c>
      <c r="BM238">
        <v>103.91</v>
      </c>
      <c r="BN238">
        <v>796.64</v>
      </c>
      <c r="BO238">
        <v>796.64</v>
      </c>
      <c r="BQ238" t="s">
        <v>129</v>
      </c>
      <c r="BR238" t="s">
        <v>140</v>
      </c>
      <c r="BS238" s="3">
        <v>45322</v>
      </c>
      <c r="BT238" s="4">
        <v>0.63888888888888895</v>
      </c>
      <c r="BU238" t="s">
        <v>152</v>
      </c>
      <c r="BV238" t="s">
        <v>86</v>
      </c>
      <c r="BY238">
        <v>567925.93000000005</v>
      </c>
      <c r="BZ238" t="s">
        <v>93</v>
      </c>
      <c r="CA238" t="s">
        <v>451</v>
      </c>
      <c r="CC238" t="s">
        <v>150</v>
      </c>
      <c r="CD238">
        <v>4000</v>
      </c>
      <c r="CE238" t="s">
        <v>88</v>
      </c>
      <c r="CI238">
        <v>1</v>
      </c>
      <c r="CJ238">
        <v>1</v>
      </c>
      <c r="CK238">
        <v>41</v>
      </c>
      <c r="CL238" t="s">
        <v>89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"009941735624"</f>
        <v>009941735624</v>
      </c>
      <c r="F239" s="3">
        <v>45321</v>
      </c>
      <c r="G239">
        <v>202410</v>
      </c>
      <c r="H239" t="s">
        <v>125</v>
      </c>
      <c r="I239" t="s">
        <v>126</v>
      </c>
      <c r="J239" t="s">
        <v>81</v>
      </c>
      <c r="K239" t="s">
        <v>78</v>
      </c>
      <c r="L239" t="s">
        <v>292</v>
      </c>
      <c r="M239" t="s">
        <v>293</v>
      </c>
      <c r="N239" t="s">
        <v>81</v>
      </c>
      <c r="O239" t="s">
        <v>82</v>
      </c>
      <c r="P239" t="str">
        <f>"LOCKS                         "</f>
        <v xml:space="preserve">LOCKS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5.57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654.27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108</v>
      </c>
      <c r="BJ239">
        <v>192.1</v>
      </c>
      <c r="BK239">
        <v>193</v>
      </c>
      <c r="BL239">
        <v>1930.26</v>
      </c>
      <c r="BM239">
        <v>289.54000000000002</v>
      </c>
      <c r="BN239">
        <v>2219.8000000000002</v>
      </c>
      <c r="BO239">
        <v>2219.8000000000002</v>
      </c>
      <c r="BQ239" t="s">
        <v>129</v>
      </c>
      <c r="BR239" t="s">
        <v>196</v>
      </c>
      <c r="BS239" t="s">
        <v>246</v>
      </c>
      <c r="BY239">
        <v>960400</v>
      </c>
      <c r="BZ239" t="s">
        <v>181</v>
      </c>
      <c r="CC239" t="s">
        <v>293</v>
      </c>
      <c r="CD239">
        <v>1150</v>
      </c>
      <c r="CE239" t="s">
        <v>88</v>
      </c>
      <c r="CI239">
        <v>2</v>
      </c>
      <c r="CJ239" t="s">
        <v>246</v>
      </c>
      <c r="CK239">
        <v>43</v>
      </c>
      <c r="CL239" t="s">
        <v>89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"009943005404"</f>
        <v>009943005404</v>
      </c>
      <c r="F240" s="3">
        <v>45316</v>
      </c>
      <c r="G240">
        <v>202410</v>
      </c>
      <c r="H240" t="s">
        <v>106</v>
      </c>
      <c r="I240" t="s">
        <v>107</v>
      </c>
      <c r="J240" t="s">
        <v>81</v>
      </c>
      <c r="K240" t="s">
        <v>78</v>
      </c>
      <c r="L240" t="s">
        <v>79</v>
      </c>
      <c r="M240" t="s">
        <v>80</v>
      </c>
      <c r="N240" t="s">
        <v>81</v>
      </c>
      <c r="O240" t="s">
        <v>82</v>
      </c>
      <c r="P240" t="str">
        <f>"SPARES                        "</f>
        <v xml:space="preserve">SPARES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5.57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294.23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4</v>
      </c>
      <c r="BI240">
        <v>103.9</v>
      </c>
      <c r="BJ240">
        <v>145.5</v>
      </c>
      <c r="BK240">
        <v>146</v>
      </c>
      <c r="BL240">
        <v>871.13</v>
      </c>
      <c r="BM240">
        <v>130.66999999999999</v>
      </c>
      <c r="BN240">
        <v>1001.8</v>
      </c>
      <c r="BO240">
        <v>1001.8</v>
      </c>
      <c r="BQ240" t="s">
        <v>83</v>
      </c>
      <c r="BR240" t="s">
        <v>485</v>
      </c>
      <c r="BS240" s="3">
        <v>45322</v>
      </c>
      <c r="BT240" s="4">
        <v>0.56944444444444442</v>
      </c>
      <c r="BU240" t="s">
        <v>408</v>
      </c>
      <c r="BV240" t="s">
        <v>89</v>
      </c>
      <c r="BW240" t="s">
        <v>161</v>
      </c>
      <c r="BX240" t="s">
        <v>383</v>
      </c>
      <c r="BY240">
        <v>727444.34</v>
      </c>
      <c r="BZ240" t="s">
        <v>474</v>
      </c>
      <c r="CA240" t="s">
        <v>87</v>
      </c>
      <c r="CC240" t="s">
        <v>80</v>
      </c>
      <c r="CD240">
        <v>2196</v>
      </c>
      <c r="CE240" t="s">
        <v>88</v>
      </c>
      <c r="CF240" s="3">
        <v>45323</v>
      </c>
      <c r="CI240">
        <v>2</v>
      </c>
      <c r="CJ240">
        <v>4</v>
      </c>
      <c r="CK240">
        <v>41</v>
      </c>
      <c r="CL240" t="s">
        <v>89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"009944126402"</f>
        <v>009944126402</v>
      </c>
      <c r="F241" s="3">
        <v>45321</v>
      </c>
      <c r="G241">
        <v>202410</v>
      </c>
      <c r="H241" t="s">
        <v>158</v>
      </c>
      <c r="I241" t="s">
        <v>159</v>
      </c>
      <c r="J241" t="s">
        <v>77</v>
      </c>
      <c r="K241" t="s">
        <v>78</v>
      </c>
      <c r="L241" t="s">
        <v>185</v>
      </c>
      <c r="M241" t="s">
        <v>186</v>
      </c>
      <c r="N241" t="s">
        <v>547</v>
      </c>
      <c r="O241" t="s">
        <v>82</v>
      </c>
      <c r="P241" t="str">
        <f t="shared" ref="P241:P246" si="14">"                              "</f>
        <v xml:space="preserve"> 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5.57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91.32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2</v>
      </c>
      <c r="BI241">
        <v>23</v>
      </c>
      <c r="BJ241">
        <v>11.8</v>
      </c>
      <c r="BK241">
        <v>23</v>
      </c>
      <c r="BL241">
        <v>274.20999999999998</v>
      </c>
      <c r="BM241">
        <v>41.13</v>
      </c>
      <c r="BN241">
        <v>315.33999999999997</v>
      </c>
      <c r="BO241">
        <v>315.33999999999997</v>
      </c>
      <c r="BQ241" t="s">
        <v>548</v>
      </c>
      <c r="BR241" t="s">
        <v>379</v>
      </c>
      <c r="BS241" s="3">
        <v>45322</v>
      </c>
      <c r="BT241" s="4">
        <v>0.38472222222222219</v>
      </c>
      <c r="BU241" t="s">
        <v>549</v>
      </c>
      <c r="BV241" t="s">
        <v>86</v>
      </c>
      <c r="BY241">
        <v>58906</v>
      </c>
      <c r="BZ241" t="s">
        <v>93</v>
      </c>
      <c r="CC241" t="s">
        <v>186</v>
      </c>
      <c r="CD241">
        <v>9700</v>
      </c>
      <c r="CE241" t="s">
        <v>88</v>
      </c>
      <c r="CI241">
        <v>1</v>
      </c>
      <c r="CJ241">
        <v>1</v>
      </c>
      <c r="CK241">
        <v>43</v>
      </c>
      <c r="CL241" t="s">
        <v>89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"009942317270"</f>
        <v>009942317270</v>
      </c>
      <c r="F242" s="3">
        <v>45322</v>
      </c>
      <c r="G242">
        <v>202410</v>
      </c>
      <c r="H242" t="s">
        <v>292</v>
      </c>
      <c r="I242" t="s">
        <v>293</v>
      </c>
      <c r="J242" t="s">
        <v>550</v>
      </c>
      <c r="K242" t="s">
        <v>78</v>
      </c>
      <c r="L242" t="s">
        <v>115</v>
      </c>
      <c r="M242" t="s">
        <v>116</v>
      </c>
      <c r="N242" t="s">
        <v>339</v>
      </c>
      <c r="O242" t="s">
        <v>82</v>
      </c>
      <c r="P242" t="str">
        <f t="shared" si="14"/>
        <v xml:space="preserve">  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5.57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86.5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8</v>
      </c>
      <c r="BJ242">
        <v>41.4</v>
      </c>
      <c r="BK242">
        <v>42</v>
      </c>
      <c r="BL242">
        <v>260.02999999999997</v>
      </c>
      <c r="BM242">
        <v>39</v>
      </c>
      <c r="BN242">
        <v>299.02999999999997</v>
      </c>
      <c r="BO242">
        <v>299.02999999999997</v>
      </c>
      <c r="BQ242" t="s">
        <v>551</v>
      </c>
      <c r="BR242" t="s">
        <v>552</v>
      </c>
      <c r="BS242" s="3">
        <v>45322</v>
      </c>
      <c r="BT242" s="4">
        <v>0.65069444444444446</v>
      </c>
      <c r="BU242" t="s">
        <v>533</v>
      </c>
      <c r="BV242" t="s">
        <v>86</v>
      </c>
      <c r="BY242">
        <v>207168</v>
      </c>
      <c r="BZ242" t="s">
        <v>93</v>
      </c>
      <c r="CA242" t="s">
        <v>147</v>
      </c>
      <c r="CC242" t="s">
        <v>116</v>
      </c>
      <c r="CD242" s="5" t="s">
        <v>295</v>
      </c>
      <c r="CE242" t="s">
        <v>88</v>
      </c>
      <c r="CF242" s="3">
        <v>45322</v>
      </c>
      <c r="CI242">
        <v>1</v>
      </c>
      <c r="CJ242">
        <v>0</v>
      </c>
      <c r="CK242">
        <v>44</v>
      </c>
      <c r="CL242" t="s">
        <v>89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"009941796018"</f>
        <v>009941796018</v>
      </c>
      <c r="F243" s="3">
        <v>45322</v>
      </c>
      <c r="G243">
        <v>202410</v>
      </c>
      <c r="H243" t="s">
        <v>229</v>
      </c>
      <c r="I243" t="s">
        <v>230</v>
      </c>
      <c r="J243" t="s">
        <v>335</v>
      </c>
      <c r="K243" t="s">
        <v>78</v>
      </c>
      <c r="L243" t="s">
        <v>115</v>
      </c>
      <c r="M243" t="s">
        <v>116</v>
      </c>
      <c r="N243" t="s">
        <v>81</v>
      </c>
      <c r="O243" t="s">
        <v>82</v>
      </c>
      <c r="P243" t="str">
        <f t="shared" si="14"/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5.57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65.319999999999993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12.5</v>
      </c>
      <c r="BJ243">
        <v>25.6</v>
      </c>
      <c r="BK243">
        <v>26</v>
      </c>
      <c r="BL243">
        <v>197.73</v>
      </c>
      <c r="BM243">
        <v>29.66</v>
      </c>
      <c r="BN243">
        <v>227.39</v>
      </c>
      <c r="BO243">
        <v>227.39</v>
      </c>
      <c r="BQ243" t="s">
        <v>340</v>
      </c>
      <c r="BR243" t="s">
        <v>338</v>
      </c>
      <c r="BS243" s="3">
        <v>45322</v>
      </c>
      <c r="BT243" s="4">
        <v>0.64930555555555558</v>
      </c>
      <c r="BU243" t="s">
        <v>533</v>
      </c>
      <c r="BV243" t="s">
        <v>86</v>
      </c>
      <c r="BY243">
        <v>128000</v>
      </c>
      <c r="BZ243" t="s">
        <v>93</v>
      </c>
      <c r="CA243" t="s">
        <v>147</v>
      </c>
      <c r="CC243" t="s">
        <v>116</v>
      </c>
      <c r="CD243" s="5" t="s">
        <v>148</v>
      </c>
      <c r="CE243" t="s">
        <v>88</v>
      </c>
      <c r="CF243" s="3">
        <v>45322</v>
      </c>
      <c r="CI243">
        <v>1</v>
      </c>
      <c r="CJ243">
        <v>0</v>
      </c>
      <c r="CK243">
        <v>44</v>
      </c>
      <c r="CL243" t="s">
        <v>89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"009944150999"</f>
        <v>009944150999</v>
      </c>
      <c r="F244" s="3">
        <v>45322</v>
      </c>
      <c r="G244">
        <v>202410</v>
      </c>
      <c r="H244" t="s">
        <v>206</v>
      </c>
      <c r="I244" t="s">
        <v>207</v>
      </c>
      <c r="J244" t="s">
        <v>553</v>
      </c>
      <c r="K244" t="s">
        <v>78</v>
      </c>
      <c r="L244" t="s">
        <v>79</v>
      </c>
      <c r="M244" t="s">
        <v>80</v>
      </c>
      <c r="N244" t="s">
        <v>81</v>
      </c>
      <c r="O244" t="s">
        <v>82</v>
      </c>
      <c r="P244" t="str">
        <f t="shared" si="14"/>
        <v xml:space="preserve"> 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5.57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78.069999999999993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18</v>
      </c>
      <c r="BJ244">
        <v>18.100000000000001</v>
      </c>
      <c r="BK244">
        <v>19</v>
      </c>
      <c r="BL244">
        <v>235.24</v>
      </c>
      <c r="BM244">
        <v>35.29</v>
      </c>
      <c r="BN244">
        <v>270.52999999999997</v>
      </c>
      <c r="BO244">
        <v>270.52999999999997</v>
      </c>
      <c r="BQ244" t="s">
        <v>83</v>
      </c>
      <c r="BR244" t="s">
        <v>554</v>
      </c>
      <c r="BS244" t="s">
        <v>246</v>
      </c>
      <c r="BY244">
        <v>90300</v>
      </c>
      <c r="BZ244" t="s">
        <v>93</v>
      </c>
      <c r="CC244" t="s">
        <v>80</v>
      </c>
      <c r="CD244">
        <v>2196</v>
      </c>
      <c r="CE244" t="s">
        <v>88</v>
      </c>
      <c r="CI244">
        <v>1</v>
      </c>
      <c r="CJ244" t="s">
        <v>246</v>
      </c>
      <c r="CK244">
        <v>43</v>
      </c>
      <c r="CL244" t="s">
        <v>89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"009944440488"</f>
        <v>009944440488</v>
      </c>
      <c r="F245" s="3">
        <v>45310</v>
      </c>
      <c r="G245">
        <v>202410</v>
      </c>
      <c r="H245" t="s">
        <v>274</v>
      </c>
      <c r="I245" t="s">
        <v>275</v>
      </c>
      <c r="J245" t="s">
        <v>555</v>
      </c>
      <c r="K245" t="s">
        <v>78</v>
      </c>
      <c r="L245" t="s">
        <v>79</v>
      </c>
      <c r="M245" t="s">
        <v>80</v>
      </c>
      <c r="N245" t="s">
        <v>555</v>
      </c>
      <c r="O245" t="s">
        <v>82</v>
      </c>
      <c r="P245" t="str">
        <f t="shared" si="14"/>
        <v xml:space="preserve">  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5.57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45.96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2</v>
      </c>
      <c r="BJ245">
        <v>2.4</v>
      </c>
      <c r="BK245">
        <v>3</v>
      </c>
      <c r="BL245">
        <v>140.78</v>
      </c>
      <c r="BM245">
        <v>21.12</v>
      </c>
      <c r="BN245">
        <v>161.9</v>
      </c>
      <c r="BO245">
        <v>161.9</v>
      </c>
      <c r="BQ245" t="s">
        <v>83</v>
      </c>
      <c r="BR245" t="s">
        <v>277</v>
      </c>
      <c r="BS245" s="3">
        <v>45315</v>
      </c>
      <c r="BT245" s="4">
        <v>0.41666666666666669</v>
      </c>
      <c r="BU245" t="s">
        <v>556</v>
      </c>
      <c r="BV245" t="s">
        <v>86</v>
      </c>
      <c r="BY245">
        <v>12000</v>
      </c>
      <c r="CC245" t="s">
        <v>80</v>
      </c>
      <c r="CD245">
        <v>2001</v>
      </c>
      <c r="CF245" s="3">
        <v>45316</v>
      </c>
      <c r="CI245">
        <v>2</v>
      </c>
      <c r="CJ245">
        <v>3</v>
      </c>
      <c r="CK245">
        <v>41</v>
      </c>
      <c r="CL245" t="s">
        <v>89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"009944437009"</f>
        <v>009944437009</v>
      </c>
      <c r="F246" s="3">
        <v>45322</v>
      </c>
      <c r="G246">
        <v>202410</v>
      </c>
      <c r="H246" t="s">
        <v>149</v>
      </c>
      <c r="I246" t="s">
        <v>150</v>
      </c>
      <c r="J246" t="s">
        <v>317</v>
      </c>
      <c r="K246" t="s">
        <v>78</v>
      </c>
      <c r="L246" t="s">
        <v>125</v>
      </c>
      <c r="M246" t="s">
        <v>126</v>
      </c>
      <c r="N246" t="s">
        <v>81</v>
      </c>
      <c r="O246" t="s">
        <v>82</v>
      </c>
      <c r="P246" t="str">
        <f t="shared" si="14"/>
        <v xml:space="preserve">   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5.57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182.42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5</v>
      </c>
      <c r="BI246">
        <v>81</v>
      </c>
      <c r="BJ246">
        <v>87</v>
      </c>
      <c r="BK246">
        <v>87</v>
      </c>
      <c r="BL246">
        <v>542.20000000000005</v>
      </c>
      <c r="BM246">
        <v>81.33</v>
      </c>
      <c r="BN246">
        <v>623.53</v>
      </c>
      <c r="BO246">
        <v>623.53</v>
      </c>
      <c r="BQ246" t="s">
        <v>406</v>
      </c>
      <c r="BR246" t="s">
        <v>321</v>
      </c>
      <c r="BS246" t="s">
        <v>246</v>
      </c>
      <c r="BY246">
        <v>319552</v>
      </c>
      <c r="BZ246" t="s">
        <v>93</v>
      </c>
      <c r="CC246" t="s">
        <v>126</v>
      </c>
      <c r="CD246">
        <v>2146</v>
      </c>
      <c r="CE246" t="s">
        <v>88</v>
      </c>
      <c r="CI246">
        <v>1</v>
      </c>
      <c r="CJ246" t="s">
        <v>246</v>
      </c>
      <c r="CK246">
        <v>41</v>
      </c>
      <c r="CL246" t="s">
        <v>89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"009941310078"</f>
        <v>009941310078</v>
      </c>
      <c r="F247" s="3">
        <v>45322</v>
      </c>
      <c r="G247">
        <v>202410</v>
      </c>
      <c r="H247" t="s">
        <v>125</v>
      </c>
      <c r="I247" t="s">
        <v>126</v>
      </c>
      <c r="J247" t="s">
        <v>81</v>
      </c>
      <c r="K247" t="s">
        <v>78</v>
      </c>
      <c r="L247" t="s">
        <v>96</v>
      </c>
      <c r="M247" t="s">
        <v>97</v>
      </c>
      <c r="N247" t="s">
        <v>81</v>
      </c>
      <c r="O247" t="s">
        <v>82</v>
      </c>
      <c r="P247" t="str">
        <f t="shared" ref="P247:P254" si="15">"LOCKS                         "</f>
        <v xml:space="preserve">LOCKS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5.57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64.83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0.2</v>
      </c>
      <c r="BK247">
        <v>1</v>
      </c>
      <c r="BL247">
        <v>196.28</v>
      </c>
      <c r="BM247">
        <v>29.44</v>
      </c>
      <c r="BN247">
        <v>225.72</v>
      </c>
      <c r="BO247">
        <v>225.72</v>
      </c>
      <c r="BQ247" t="s">
        <v>98</v>
      </c>
      <c r="BR247" t="s">
        <v>287</v>
      </c>
      <c r="BS247" t="s">
        <v>246</v>
      </c>
      <c r="BY247">
        <v>1200</v>
      </c>
      <c r="BZ247" t="s">
        <v>93</v>
      </c>
      <c r="CC247" t="s">
        <v>97</v>
      </c>
      <c r="CD247" s="5" t="s">
        <v>104</v>
      </c>
      <c r="CE247" t="s">
        <v>88</v>
      </c>
      <c r="CI247">
        <v>1</v>
      </c>
      <c r="CJ247" t="s">
        <v>246</v>
      </c>
      <c r="CK247">
        <v>43</v>
      </c>
      <c r="CL247" t="s">
        <v>89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"009941310077"</f>
        <v>009941310077</v>
      </c>
      <c r="F248" s="3">
        <v>45322</v>
      </c>
      <c r="G248">
        <v>202410</v>
      </c>
      <c r="H248" t="s">
        <v>125</v>
      </c>
      <c r="I248" t="s">
        <v>126</v>
      </c>
      <c r="J248" t="s">
        <v>81</v>
      </c>
      <c r="K248" t="s">
        <v>78</v>
      </c>
      <c r="L248" t="s">
        <v>96</v>
      </c>
      <c r="M248" t="s">
        <v>97</v>
      </c>
      <c r="N248" t="s">
        <v>81</v>
      </c>
      <c r="O248" t="s">
        <v>82</v>
      </c>
      <c r="P248" t="str">
        <f t="shared" si="15"/>
        <v xml:space="preserve">LOCKS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5.57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64.83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8.4</v>
      </c>
      <c r="BJ248">
        <v>12.9</v>
      </c>
      <c r="BK248">
        <v>13</v>
      </c>
      <c r="BL248">
        <v>196.28</v>
      </c>
      <c r="BM248">
        <v>29.44</v>
      </c>
      <c r="BN248">
        <v>225.72</v>
      </c>
      <c r="BO248">
        <v>225.72</v>
      </c>
      <c r="BQ248" t="s">
        <v>129</v>
      </c>
      <c r="BR248" t="s">
        <v>129</v>
      </c>
      <c r="BS248" t="s">
        <v>246</v>
      </c>
      <c r="BY248">
        <v>64448.639999999999</v>
      </c>
      <c r="BZ248" t="s">
        <v>93</v>
      </c>
      <c r="CC248" t="s">
        <v>97</v>
      </c>
      <c r="CD248" s="5" t="s">
        <v>104</v>
      </c>
      <c r="CE248" t="s">
        <v>88</v>
      </c>
      <c r="CI248">
        <v>1</v>
      </c>
      <c r="CJ248" t="s">
        <v>246</v>
      </c>
      <c r="CK248">
        <v>43</v>
      </c>
      <c r="CL248" t="s">
        <v>89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"009943516734"</f>
        <v>009943516734</v>
      </c>
      <c r="F249" s="3">
        <v>45322</v>
      </c>
      <c r="G249">
        <v>202410</v>
      </c>
      <c r="H249" t="s">
        <v>125</v>
      </c>
      <c r="I249" t="s">
        <v>126</v>
      </c>
      <c r="J249" t="s">
        <v>81</v>
      </c>
      <c r="K249" t="s">
        <v>78</v>
      </c>
      <c r="L249" t="s">
        <v>134</v>
      </c>
      <c r="M249" t="s">
        <v>135</v>
      </c>
      <c r="N249" t="s">
        <v>81</v>
      </c>
      <c r="O249" t="s">
        <v>82</v>
      </c>
      <c r="P249" t="str">
        <f t="shared" si="15"/>
        <v xml:space="preserve">LOCKS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5.57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154.24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14.6</v>
      </c>
      <c r="BJ249">
        <v>41.6</v>
      </c>
      <c r="BK249">
        <v>42</v>
      </c>
      <c r="BL249">
        <v>459.3</v>
      </c>
      <c r="BM249">
        <v>68.900000000000006</v>
      </c>
      <c r="BN249">
        <v>528.20000000000005</v>
      </c>
      <c r="BO249">
        <v>528.20000000000005</v>
      </c>
      <c r="BQ249" t="s">
        <v>129</v>
      </c>
      <c r="BR249" t="s">
        <v>140</v>
      </c>
      <c r="BS249" t="s">
        <v>246</v>
      </c>
      <c r="BY249">
        <v>207765.98</v>
      </c>
      <c r="BZ249" t="s">
        <v>93</v>
      </c>
      <c r="CC249" t="s">
        <v>135</v>
      </c>
      <c r="CD249">
        <v>1034</v>
      </c>
      <c r="CE249" t="s">
        <v>88</v>
      </c>
      <c r="CI249">
        <v>1</v>
      </c>
      <c r="CJ249" t="s">
        <v>246</v>
      </c>
      <c r="CK249">
        <v>43</v>
      </c>
      <c r="CL249" t="s">
        <v>89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"009943958858"</f>
        <v>009943958858</v>
      </c>
      <c r="F250" s="3">
        <v>45322</v>
      </c>
      <c r="G250">
        <v>202410</v>
      </c>
      <c r="H250" t="s">
        <v>125</v>
      </c>
      <c r="I250" t="s">
        <v>126</v>
      </c>
      <c r="J250" t="s">
        <v>81</v>
      </c>
      <c r="K250" t="s">
        <v>78</v>
      </c>
      <c r="L250" t="s">
        <v>274</v>
      </c>
      <c r="M250" t="s">
        <v>275</v>
      </c>
      <c r="N250" t="s">
        <v>81</v>
      </c>
      <c r="O250" t="s">
        <v>82</v>
      </c>
      <c r="P250" t="str">
        <f t="shared" si="15"/>
        <v xml:space="preserve">LOCKS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5.57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45.96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3.8</v>
      </c>
      <c r="BJ250">
        <v>11.4</v>
      </c>
      <c r="BK250">
        <v>12</v>
      </c>
      <c r="BL250">
        <v>140.78</v>
      </c>
      <c r="BM250">
        <v>21.12</v>
      </c>
      <c r="BN250">
        <v>161.9</v>
      </c>
      <c r="BO250">
        <v>161.9</v>
      </c>
      <c r="BQ250" t="s">
        <v>171</v>
      </c>
      <c r="BR250" t="s">
        <v>140</v>
      </c>
      <c r="BS250" t="s">
        <v>246</v>
      </c>
      <c r="BY250">
        <v>57217.67</v>
      </c>
      <c r="BZ250" t="s">
        <v>93</v>
      </c>
      <c r="CC250" t="s">
        <v>275</v>
      </c>
      <c r="CD250">
        <v>5200</v>
      </c>
      <c r="CE250" t="s">
        <v>88</v>
      </c>
      <c r="CI250">
        <v>3</v>
      </c>
      <c r="CJ250" t="s">
        <v>246</v>
      </c>
      <c r="CK250">
        <v>41</v>
      </c>
      <c r="CL250" t="s">
        <v>89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"009942289506"</f>
        <v>009942289506</v>
      </c>
      <c r="F251" s="3">
        <v>45322</v>
      </c>
      <c r="G251">
        <v>202410</v>
      </c>
      <c r="H251" t="s">
        <v>125</v>
      </c>
      <c r="I251" t="s">
        <v>126</v>
      </c>
      <c r="J251" t="s">
        <v>81</v>
      </c>
      <c r="K251" t="s">
        <v>78</v>
      </c>
      <c r="L251" t="s">
        <v>90</v>
      </c>
      <c r="M251" t="s">
        <v>91</v>
      </c>
      <c r="N251" t="s">
        <v>81</v>
      </c>
      <c r="O251" t="s">
        <v>82</v>
      </c>
      <c r="P251" t="str">
        <f t="shared" si="15"/>
        <v xml:space="preserve">LOCKS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5.57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59.23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2</v>
      </c>
      <c r="BI251">
        <v>15.7</v>
      </c>
      <c r="BJ251">
        <v>21.1</v>
      </c>
      <c r="BK251">
        <v>22</v>
      </c>
      <c r="BL251">
        <v>179.81</v>
      </c>
      <c r="BM251">
        <v>26.97</v>
      </c>
      <c r="BN251">
        <v>206.78</v>
      </c>
      <c r="BO251">
        <v>206.78</v>
      </c>
      <c r="BQ251" t="s">
        <v>92</v>
      </c>
      <c r="BR251" t="s">
        <v>140</v>
      </c>
      <c r="BS251" t="s">
        <v>246</v>
      </c>
      <c r="BY251">
        <v>105748</v>
      </c>
      <c r="BZ251" t="s">
        <v>93</v>
      </c>
      <c r="CC251" t="s">
        <v>91</v>
      </c>
      <c r="CD251">
        <v>3201</v>
      </c>
      <c r="CE251" t="s">
        <v>88</v>
      </c>
      <c r="CI251">
        <v>2</v>
      </c>
      <c r="CJ251" t="s">
        <v>246</v>
      </c>
      <c r="CK251">
        <v>41</v>
      </c>
      <c r="CL251" t="s">
        <v>89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"009943961762"</f>
        <v>009943961762</v>
      </c>
      <c r="F252" s="3">
        <v>45322</v>
      </c>
      <c r="G252">
        <v>202410</v>
      </c>
      <c r="H252" t="s">
        <v>125</v>
      </c>
      <c r="I252" t="s">
        <v>126</v>
      </c>
      <c r="J252" t="s">
        <v>81</v>
      </c>
      <c r="K252" t="s">
        <v>78</v>
      </c>
      <c r="L252" t="s">
        <v>149</v>
      </c>
      <c r="M252" t="s">
        <v>150</v>
      </c>
      <c r="N252" t="s">
        <v>81</v>
      </c>
      <c r="O252" t="s">
        <v>109</v>
      </c>
      <c r="P252" t="str">
        <f t="shared" si="15"/>
        <v xml:space="preserve">LOCKS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23.77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</v>
      </c>
      <c r="BJ252">
        <v>0.2</v>
      </c>
      <c r="BK252">
        <v>1</v>
      </c>
      <c r="BL252">
        <v>69.92</v>
      </c>
      <c r="BM252">
        <v>10.49</v>
      </c>
      <c r="BN252">
        <v>80.41</v>
      </c>
      <c r="BO252">
        <v>80.41</v>
      </c>
      <c r="BQ252" t="s">
        <v>129</v>
      </c>
      <c r="BR252" t="s">
        <v>557</v>
      </c>
      <c r="BS252" t="s">
        <v>246</v>
      </c>
      <c r="BY252">
        <v>1200</v>
      </c>
      <c r="BZ252" t="s">
        <v>113</v>
      </c>
      <c r="CC252" t="s">
        <v>150</v>
      </c>
      <c r="CD252">
        <v>4091</v>
      </c>
      <c r="CE252" t="s">
        <v>88</v>
      </c>
      <c r="CI252">
        <v>1</v>
      </c>
      <c r="CJ252" t="s">
        <v>246</v>
      </c>
      <c r="CK252">
        <v>21</v>
      </c>
      <c r="CL252" t="s">
        <v>89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"009936115851"</f>
        <v>009936115851</v>
      </c>
      <c r="F253" s="3">
        <v>45322</v>
      </c>
      <c r="G253">
        <v>202410</v>
      </c>
      <c r="H253" t="s">
        <v>125</v>
      </c>
      <c r="I253" t="s">
        <v>126</v>
      </c>
      <c r="J253" t="s">
        <v>81</v>
      </c>
      <c r="K253" t="s">
        <v>78</v>
      </c>
      <c r="L253" t="s">
        <v>167</v>
      </c>
      <c r="M253" t="s">
        <v>168</v>
      </c>
      <c r="N253" t="s">
        <v>81</v>
      </c>
      <c r="O253" t="s">
        <v>109</v>
      </c>
      <c r="P253" t="str">
        <f t="shared" si="15"/>
        <v xml:space="preserve">LOCKS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23.77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0.2</v>
      </c>
      <c r="BK253">
        <v>1</v>
      </c>
      <c r="BL253">
        <v>69.92</v>
      </c>
      <c r="BM253">
        <v>10.49</v>
      </c>
      <c r="BN253">
        <v>80.41</v>
      </c>
      <c r="BO253">
        <v>80.41</v>
      </c>
      <c r="BQ253" t="s">
        <v>358</v>
      </c>
      <c r="BR253" t="s">
        <v>140</v>
      </c>
      <c r="BS253" t="s">
        <v>246</v>
      </c>
      <c r="BY253">
        <v>1200</v>
      </c>
      <c r="BZ253" t="s">
        <v>113</v>
      </c>
      <c r="CC253" t="s">
        <v>168</v>
      </c>
      <c r="CD253">
        <v>6045</v>
      </c>
      <c r="CE253" t="s">
        <v>88</v>
      </c>
      <c r="CI253">
        <v>1</v>
      </c>
      <c r="CJ253" t="s">
        <v>246</v>
      </c>
      <c r="CK253">
        <v>21</v>
      </c>
      <c r="CL253" t="s">
        <v>89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"009944464218"</f>
        <v>009944464218</v>
      </c>
      <c r="F254" s="3">
        <v>45322</v>
      </c>
      <c r="G254">
        <v>202410</v>
      </c>
      <c r="H254" t="s">
        <v>125</v>
      </c>
      <c r="I254" t="s">
        <v>126</v>
      </c>
      <c r="J254" t="s">
        <v>81</v>
      </c>
      <c r="K254" t="s">
        <v>78</v>
      </c>
      <c r="L254" t="s">
        <v>149</v>
      </c>
      <c r="M254" t="s">
        <v>150</v>
      </c>
      <c r="N254" t="s">
        <v>81</v>
      </c>
      <c r="O254" t="s">
        <v>82</v>
      </c>
      <c r="P254" t="str">
        <f t="shared" si="15"/>
        <v xml:space="preserve">LOCKS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5.57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45.96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2.1</v>
      </c>
      <c r="BJ254">
        <v>4</v>
      </c>
      <c r="BK254">
        <v>4</v>
      </c>
      <c r="BL254">
        <v>140.78</v>
      </c>
      <c r="BM254">
        <v>21.12</v>
      </c>
      <c r="BN254">
        <v>161.9</v>
      </c>
      <c r="BO254">
        <v>161.9</v>
      </c>
      <c r="BQ254" t="s">
        <v>129</v>
      </c>
      <c r="BR254" t="s">
        <v>140</v>
      </c>
      <c r="BS254" t="s">
        <v>246</v>
      </c>
      <c r="BY254">
        <v>20024.400000000001</v>
      </c>
      <c r="BZ254" t="s">
        <v>93</v>
      </c>
      <c r="CC254" t="s">
        <v>150</v>
      </c>
      <c r="CD254">
        <v>4000</v>
      </c>
      <c r="CE254" t="s">
        <v>88</v>
      </c>
      <c r="CI254">
        <v>1</v>
      </c>
      <c r="CJ254" t="s">
        <v>246</v>
      </c>
      <c r="CK254">
        <v>41</v>
      </c>
      <c r="CL25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sdrascd7-IESANPA129471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2024-02-01T06:29:17Z</dcterms:created>
  <dcterms:modified xsi:type="dcterms:W3CDTF">2024-02-01T06:29:40Z</dcterms:modified>
</cp:coreProperties>
</file>