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232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28" i="1" l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<sst xmlns="http://schemas.openxmlformats.org/spreadsheetml/2006/main" count="649" uniqueCount="209">
  <si>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</si>
  <si>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</si>
  <si>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</si>
  <si>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</si>
  <si>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</si>
  <si>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</si>
  <si>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</si>
  <si>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</si>
  <si>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</si>
  <si>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</si>
  <si>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</si>
  <si>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</si>
  <si>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</si>
  <si>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</si>
  <si>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</si>
  <si>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</si>
  <si>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</si>
  <si>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</si>
  <si>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</si>
  <si>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</si>
  <si>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</si>
  <si>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</si>
  <si>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</si>
  <si>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</si>
  <si>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</si>
  <si>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</si>
  <si>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</si>
  <si>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</si>
  <si>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</si>
  <si>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</si>
  <si>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</si>
  <si>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</si>
  <si>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</si>
  <si>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</si>
  <si>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</si>
  <si>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</si>
  <si>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</si>
  <si>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</si>
  <si>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</si>
  <si>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</si>
  <si>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</si>
  <si>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</si>
  <si>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</si>
  <si>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</si>
  <si>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</si>
  <si>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</si>
  <si>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</si>
  <si>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</si>
  <si>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</si>
  <si>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</si>
  <si>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</si>
  <si>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</si>
  <si>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</si>
  <si>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</si>
  <si>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</si>
  <si>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</si>
  <si>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</si>
  <si>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</si>
  <si>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</si>
  <si>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</si>
  <si>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</si>
  <si>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</si>
  <si>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</si>
  <si>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</si>
  <si>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</si>
  <si>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</si>
  <si>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</si>
  <si>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</si>
  <si>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</si>
  <si>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</si>
  <si>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</si>
  <si>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</si>
  <si>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</si>
  <si>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</si>
  <si>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</si>
  <si>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EMPAN</t>
  </si>
  <si>
    <t>EMPANGENI</t>
  </si>
  <si>
    <t xml:space="preserve">empangeni hosp                     </t>
  </si>
  <si>
    <t xml:space="preserve">                                   </t>
  </si>
  <si>
    <t>UMHLA</t>
  </si>
  <si>
    <t>UMHLANGA ROCKS</t>
  </si>
  <si>
    <t xml:space="preserve">priontex                           </t>
  </si>
  <si>
    <t>ON1</t>
  </si>
  <si>
    <t>pammy</t>
  </si>
  <si>
    <t>yes</t>
  </si>
  <si>
    <t>FUE / DOC</t>
  </si>
  <si>
    <t>POD received from cell 0744435413 M</t>
  </si>
  <si>
    <t>PARCEL</t>
  </si>
  <si>
    <t>no</t>
  </si>
  <si>
    <t>J17990</t>
  </si>
  <si>
    <t xml:space="preserve">B   L  STERTPAK DOIV PRIONTEX      </t>
  </si>
  <si>
    <t>capet</t>
  </si>
  <si>
    <t>CAPE TOWN</t>
  </si>
  <si>
    <t xml:space="preserve">ALLIED DENTAL                      </t>
  </si>
  <si>
    <t>RD</t>
  </si>
  <si>
    <t>SHIREEN</t>
  </si>
  <si>
    <t>SUGIE ABBU</t>
  </si>
  <si>
    <t>Nadia</t>
  </si>
  <si>
    <t>POD received from cell 0835346652 M</t>
  </si>
  <si>
    <t>RD2</t>
  </si>
  <si>
    <t>PORT4</t>
  </si>
  <si>
    <t>PORT SHEPSTONE</t>
  </si>
  <si>
    <t xml:space="preserve">DR K.  MAHARAJ                     </t>
  </si>
  <si>
    <t xml:space="preserve">sharlaine                     </t>
  </si>
  <si>
    <t xml:space="preserve">POD received from cell 0745473242 M     </t>
  </si>
  <si>
    <t>RDR</t>
  </si>
  <si>
    <t>STEL2</t>
  </si>
  <si>
    <t>STELLENBOSCH</t>
  </si>
  <si>
    <t xml:space="preserve">P V T                              </t>
  </si>
  <si>
    <t>THEUNIS</t>
  </si>
  <si>
    <t>Theunis</t>
  </si>
  <si>
    <t>PORT3</t>
  </si>
  <si>
    <t>PORT ELIZABETH</t>
  </si>
  <si>
    <t xml:space="preserve">PRIONTEX                           </t>
  </si>
  <si>
    <t>NICO STRYDOM</t>
  </si>
  <si>
    <t>Chante</t>
  </si>
  <si>
    <t>Late Linehaul Delayed Beyond Skynet Control</t>
  </si>
  <si>
    <t>UAT</t>
  </si>
  <si>
    <t>POD received from cell 0848977566 M</t>
  </si>
  <si>
    <t>RDX</t>
  </si>
  <si>
    <t xml:space="preserve">LIFE PVT HOSPITAL                  </t>
  </si>
  <si>
    <t>SENAMILE</t>
  </si>
  <si>
    <t>n mthenjana</t>
  </si>
  <si>
    <t>Outlying delivery location</t>
  </si>
  <si>
    <t>jap</t>
  </si>
  <si>
    <t>POD received from cell 0782891983 M</t>
  </si>
  <si>
    <t>EAST</t>
  </si>
  <si>
    <t>EAST LONDON</t>
  </si>
  <si>
    <t xml:space="preserve">DEBBIE SLATTERY                    </t>
  </si>
  <si>
    <t>DURBA</t>
  </si>
  <si>
    <t>DURBAN</t>
  </si>
  <si>
    <t xml:space="preserve">PRIONTEX SA                        </t>
  </si>
  <si>
    <t>SUGIE ADDU</t>
  </si>
  <si>
    <t>DEBBIE</t>
  </si>
  <si>
    <t>pumiw</t>
  </si>
  <si>
    <t>Late linehaul</t>
  </si>
  <si>
    <t>les</t>
  </si>
  <si>
    <t>RDD</t>
  </si>
  <si>
    <t>DEBBIE S</t>
  </si>
  <si>
    <t>PATRICIA</t>
  </si>
  <si>
    <t>Split shipment</t>
  </si>
  <si>
    <t>AVW</t>
  </si>
  <si>
    <t xml:space="preserve">BEACON BAY HOSPITAL                </t>
  </si>
  <si>
    <t>SHERVIN R</t>
  </si>
  <si>
    <t>DOROTHY</t>
  </si>
  <si>
    <t>POD received from cell 0845733114 M</t>
  </si>
  <si>
    <t>RD1</t>
  </si>
  <si>
    <t>SUGGIE</t>
  </si>
  <si>
    <t>Phumy</t>
  </si>
  <si>
    <t>POD received from cell 0827600532 M</t>
  </si>
  <si>
    <t>NESHKA</t>
  </si>
  <si>
    <t>neshtal</t>
  </si>
  <si>
    <t>POD received from cell 0748778015 M</t>
  </si>
  <si>
    <t>RDL</t>
  </si>
  <si>
    <t xml:space="preserve">B &amp; L STERIPACK                    </t>
  </si>
  <si>
    <t>JOHAN</t>
  </si>
  <si>
    <t>JOHANNESBURG</t>
  </si>
  <si>
    <t xml:space="preserve">PVT                                </t>
  </si>
  <si>
    <t>B MALAN</t>
  </si>
  <si>
    <t>SUGIE</t>
  </si>
  <si>
    <t>SIGNATURE</t>
  </si>
  <si>
    <t>rdd</t>
  </si>
  <si>
    <t>T POTGIETER</t>
  </si>
  <si>
    <t>saso</t>
  </si>
  <si>
    <t>POD received from cell 0839285084 M</t>
  </si>
  <si>
    <t xml:space="preserve">ST DOMINICS HOSP                   </t>
  </si>
  <si>
    <t>THERESA WHITTAL</t>
  </si>
  <si>
    <t>joseph</t>
  </si>
  <si>
    <t>POD received from cell 0834172191 M</t>
  </si>
  <si>
    <t>phumy</t>
  </si>
  <si>
    <t xml:space="preserve">debbie slattery                    </t>
  </si>
  <si>
    <t xml:space="preserve">priontex sa                        </t>
  </si>
  <si>
    <t>debbie</t>
  </si>
  <si>
    <t>dsr</t>
  </si>
  <si>
    <t>?</t>
  </si>
  <si>
    <t xml:space="preserve">I SPINE                            </t>
  </si>
  <si>
    <t>BELINDA</t>
  </si>
  <si>
    <t>Vennessa</t>
  </si>
  <si>
    <t>POD received from cell 0733622001 M</t>
  </si>
  <si>
    <t xml:space="preserve">CATO RIDGE                         </t>
  </si>
  <si>
    <t>CATO RIDGE PRIVATE</t>
  </si>
  <si>
    <t>nozwa</t>
  </si>
  <si>
    <t xml:space="preserve">PRIONTEO CAPE TOWN                 </t>
  </si>
  <si>
    <t>SHAMIL</t>
  </si>
  <si>
    <t>marcelle</t>
  </si>
  <si>
    <t>POD received from cell 0638501267 M</t>
  </si>
  <si>
    <t>VERWO</t>
  </si>
  <si>
    <t>CENTURION</t>
  </si>
  <si>
    <t xml:space="preserve">DILLY BLUE                         </t>
  </si>
  <si>
    <t>CELESTE\</t>
  </si>
  <si>
    <t>Celeste</t>
  </si>
  <si>
    <t>POD received from cell 0725230163 M</t>
  </si>
  <si>
    <t>CAPET</t>
  </si>
  <si>
    <t xml:space="preserve">NLIED DENTAL                       </t>
  </si>
  <si>
    <t>NASIA</t>
  </si>
  <si>
    <t>Shireen</t>
  </si>
  <si>
    <t>LLH</t>
  </si>
  <si>
    <t xml:space="preserve">DEBBIE SLATTERS                    </t>
  </si>
  <si>
    <t>pummy</t>
  </si>
  <si>
    <t xml:space="preserve">ST DOMINICS HOSPITAL               </t>
  </si>
  <si>
    <t>THERESA</t>
  </si>
  <si>
    <t>Joseph</t>
  </si>
  <si>
    <t>POD received from cell 0835478757 M</t>
  </si>
  <si>
    <t>DALLEEN</t>
  </si>
  <si>
    <t xml:space="preserve">ISPINE                             </t>
  </si>
  <si>
    <t>ISPINE</t>
  </si>
  <si>
    <t>Venessa</t>
  </si>
  <si>
    <t xml:space="preserve">ST.DOMINICS HOSPITAL               </t>
  </si>
  <si>
    <t>LEISENDA ADAMS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</si>
</sst>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"/>
  <sheetViews>
    <sheetView tabSelected="1" workbookViewId="0">
      <selection activeCell="B10" sqref="B10"/>
    </sheetView>
  </sheetViews>
  <sheetFormatPr defaultRowHeight="14.4" x14ac:dyDescent="0.3"/>
  <cols>
    <col min="5" max="63" width="8.88671875" customWidth="1"/>
    <col min="90" max="90" width="12" bestFit="1" customWidth="1"/>
  </cols>
  <sheetData>
    <row r="1" spans="1:9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s="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s="2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"009940048265"</f>
        <v>009940048265</v>
      </c>
      <c r="F2" s="3">
        <v>44049</v>
      </c>
      <c r="G2">
        <v>202102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87.87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27.9</v>
      </c>
      <c r="BJ2">
        <v>15.6</v>
      </c>
      <c r="BK2">
        <v>28</v>
      </c>
      <c r="BL2">
        <v>673.66</v>
      </c>
      <c r="BM2">
        <v>101.05</v>
      </c>
      <c r="BN2">
        <v>774.71</v>
      </c>
      <c r="BO2">
        <v>774.71</v>
      </c>
      <c r="BS2" s="3">
        <v>44050</v>
      </c>
      <c r="BT2" s="4">
        <v>0.37152777777777773</v>
      </c>
      <c r="BU2" t="s">
        <v>83</v>
      </c>
      <c r="BV2" t="s">
        <v>84</v>
      </c>
      <c r="BY2">
        <v>77984</v>
      </c>
      <c r="BZ2" t="s">
        <v>85</v>
      </c>
      <c r="CA2" t="s">
        <v>86</v>
      </c>
      <c r="CC2" t="s">
        <v>80</v>
      </c>
      <c r="CD2">
        <v>4300</v>
      </c>
      <c r="CE2" t="s">
        <v>87</v>
      </c>
      <c r="CF2" s="3">
        <v>44050</v>
      </c>
      <c r="CI2">
        <v>1</v>
      </c>
      <c r="CJ2">
        <v>1</v>
      </c>
      <c r="CK2">
        <v>21</v>
      </c>
      <c r="CL2" t="s">
        <v>88</v>
      </c>
    </row>
    <row r="3" spans="1:92" x14ac:dyDescent="0.3">
      <c r="A3" t="s">
        <v>89</v>
      </c>
      <c r="B3" t="s">
        <v>73</v>
      </c>
      <c r="C3" t="s">
        <v>74</v>
      </c>
      <c r="E3" t="str">
        <f>"009939949640"</f>
        <v>009939949640</v>
      </c>
      <c r="F3" s="3">
        <v>44049</v>
      </c>
      <c r="G3">
        <v>202102</v>
      </c>
      <c r="H3" t="s">
        <v>79</v>
      </c>
      <c r="I3" t="s">
        <v>80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"SUGIE ABBUI                   "</f>
        <v xml:space="preserve">SUGIE ABBUI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12.86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0.3</v>
      </c>
      <c r="BK3">
        <v>1</v>
      </c>
      <c r="BL3">
        <v>103.57</v>
      </c>
      <c r="BM3">
        <v>15.54</v>
      </c>
      <c r="BN3">
        <v>119.11</v>
      </c>
      <c r="BO3">
        <v>119.11</v>
      </c>
      <c r="BQ3" t="s">
        <v>95</v>
      </c>
      <c r="BR3" t="s">
        <v>96</v>
      </c>
      <c r="BS3" s="3">
        <v>44054</v>
      </c>
      <c r="BT3" s="4">
        <v>0.45694444444444443</v>
      </c>
      <c r="BU3" t="s">
        <v>97</v>
      </c>
      <c r="BV3" t="s">
        <v>84</v>
      </c>
      <c r="BY3">
        <v>1517</v>
      </c>
      <c r="CA3" t="s">
        <v>98</v>
      </c>
      <c r="CC3" t="s">
        <v>92</v>
      </c>
      <c r="CD3">
        <v>8000</v>
      </c>
      <c r="CE3" t="s">
        <v>87</v>
      </c>
      <c r="CF3" s="3">
        <v>44055</v>
      </c>
      <c r="CI3">
        <v>3</v>
      </c>
      <c r="CJ3">
        <v>3</v>
      </c>
      <c r="CK3" t="s">
        <v>99</v>
      </c>
      <c r="CL3" t="s">
        <v>88</v>
      </c>
    </row>
    <row r="4" spans="1:92" x14ac:dyDescent="0.3">
      <c r="A4" t="s">
        <v>89</v>
      </c>
      <c r="B4" t="s">
        <v>73</v>
      </c>
      <c r="C4" t="s">
        <v>74</v>
      </c>
      <c r="E4" t="str">
        <f>"009939949641"</f>
        <v>009939949641</v>
      </c>
      <c r="F4" s="3">
        <v>44048</v>
      </c>
      <c r="G4">
        <v>202102</v>
      </c>
      <c r="H4" t="s">
        <v>79</v>
      </c>
      <c r="I4" t="s">
        <v>80</v>
      </c>
      <c r="J4" t="s">
        <v>90</v>
      </c>
      <c r="K4" t="s">
        <v>78</v>
      </c>
      <c r="L4" t="s">
        <v>100</v>
      </c>
      <c r="M4" t="s">
        <v>101</v>
      </c>
      <c r="N4" t="s">
        <v>102</v>
      </c>
      <c r="O4" t="s">
        <v>94</v>
      </c>
      <c r="P4" t="str">
        <f>"SUGIE ABBUI                   "</f>
        <v xml:space="preserve">SUGIE ABBUI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10.79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7</v>
      </c>
      <c r="BJ4">
        <v>0.6</v>
      </c>
      <c r="BK4">
        <v>7</v>
      </c>
      <c r="BL4">
        <v>87.75</v>
      </c>
      <c r="BM4">
        <v>13.16</v>
      </c>
      <c r="BN4">
        <v>100.91</v>
      </c>
      <c r="BO4">
        <v>100.91</v>
      </c>
      <c r="BR4" t="s">
        <v>96</v>
      </c>
      <c r="BS4" s="3">
        <v>44049</v>
      </c>
      <c r="BT4" s="4">
        <v>0.60555555555555551</v>
      </c>
      <c r="BU4" t="s">
        <v>103</v>
      </c>
      <c r="BV4" t="s">
        <v>84</v>
      </c>
      <c r="BY4">
        <v>3034</v>
      </c>
      <c r="CA4" t="s">
        <v>104</v>
      </c>
      <c r="CC4" t="s">
        <v>101</v>
      </c>
      <c r="CD4">
        <v>4240</v>
      </c>
      <c r="CE4" t="s">
        <v>87</v>
      </c>
      <c r="CI4">
        <v>2</v>
      </c>
      <c r="CJ4">
        <v>1</v>
      </c>
      <c r="CK4" t="s">
        <v>105</v>
      </c>
      <c r="CL4" t="s">
        <v>88</v>
      </c>
    </row>
    <row r="5" spans="1:92" x14ac:dyDescent="0.3">
      <c r="A5" t="s">
        <v>89</v>
      </c>
      <c r="B5" t="s">
        <v>73</v>
      </c>
      <c r="C5" t="s">
        <v>74</v>
      </c>
      <c r="E5" t="str">
        <f>"009939949638"</f>
        <v>009939949638</v>
      </c>
      <c r="F5" s="3">
        <v>44049</v>
      </c>
      <c r="G5">
        <v>202102</v>
      </c>
      <c r="H5" t="s">
        <v>79</v>
      </c>
      <c r="I5" t="s">
        <v>80</v>
      </c>
      <c r="J5" t="s">
        <v>90</v>
      </c>
      <c r="K5" t="s">
        <v>78</v>
      </c>
      <c r="L5" t="s">
        <v>106</v>
      </c>
      <c r="M5" t="s">
        <v>107</v>
      </c>
      <c r="N5" t="s">
        <v>108</v>
      </c>
      <c r="O5" t="s">
        <v>94</v>
      </c>
      <c r="P5" t="str">
        <f>"SUGIE ABBUI                   "</f>
        <v xml:space="preserve">SUGIE ABBUI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5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12.86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0.3</v>
      </c>
      <c r="BK5">
        <v>1</v>
      </c>
      <c r="BL5">
        <v>103.57</v>
      </c>
      <c r="BM5">
        <v>15.54</v>
      </c>
      <c r="BN5">
        <v>119.11</v>
      </c>
      <c r="BO5">
        <v>119.11</v>
      </c>
      <c r="BQ5" t="s">
        <v>109</v>
      </c>
      <c r="BR5" t="s">
        <v>96</v>
      </c>
      <c r="BS5" s="3">
        <v>44054</v>
      </c>
      <c r="BT5" s="4">
        <v>0.41666666666666669</v>
      </c>
      <c r="BU5" t="s">
        <v>110</v>
      </c>
      <c r="BV5" t="s">
        <v>84</v>
      </c>
      <c r="BY5">
        <v>1517</v>
      </c>
      <c r="CC5" t="s">
        <v>107</v>
      </c>
      <c r="CD5">
        <v>7600</v>
      </c>
      <c r="CE5" t="s">
        <v>87</v>
      </c>
      <c r="CF5" s="3">
        <v>44055</v>
      </c>
      <c r="CI5">
        <v>3</v>
      </c>
      <c r="CJ5">
        <v>3</v>
      </c>
      <c r="CK5" t="s">
        <v>99</v>
      </c>
      <c r="CL5" t="s">
        <v>88</v>
      </c>
    </row>
    <row r="6" spans="1:92" x14ac:dyDescent="0.3">
      <c r="A6" t="s">
        <v>89</v>
      </c>
      <c r="B6" t="s">
        <v>73</v>
      </c>
      <c r="C6" t="s">
        <v>74</v>
      </c>
      <c r="E6" t="str">
        <f>"009939949642"</f>
        <v>009939949642</v>
      </c>
      <c r="F6" s="3">
        <v>44048</v>
      </c>
      <c r="G6">
        <v>202102</v>
      </c>
      <c r="H6" t="s">
        <v>79</v>
      </c>
      <c r="I6" t="s">
        <v>80</v>
      </c>
      <c r="J6" t="s">
        <v>90</v>
      </c>
      <c r="K6" t="s">
        <v>78</v>
      </c>
      <c r="L6" t="s">
        <v>111</v>
      </c>
      <c r="M6" t="s">
        <v>112</v>
      </c>
      <c r="N6" t="s">
        <v>113</v>
      </c>
      <c r="O6" t="s">
        <v>94</v>
      </c>
      <c r="P6" t="str">
        <f>"SUGIE ABBUI                   "</f>
        <v xml:space="preserve">SUGIE ABBUI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5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12.76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1.2</v>
      </c>
      <c r="BJ6">
        <v>0.9</v>
      </c>
      <c r="BK6">
        <v>2</v>
      </c>
      <c r="BL6">
        <v>102.8</v>
      </c>
      <c r="BM6">
        <v>15.42</v>
      </c>
      <c r="BN6">
        <v>118.22</v>
      </c>
      <c r="BO6">
        <v>118.22</v>
      </c>
      <c r="BQ6" t="s">
        <v>114</v>
      </c>
      <c r="BR6" t="s">
        <v>96</v>
      </c>
      <c r="BS6" s="3">
        <v>44054</v>
      </c>
      <c r="BT6" s="4">
        <v>0.46527777777777773</v>
      </c>
      <c r="BU6" t="s">
        <v>115</v>
      </c>
      <c r="BV6" t="s">
        <v>88</v>
      </c>
      <c r="BW6" t="s">
        <v>116</v>
      </c>
      <c r="BX6" t="s">
        <v>117</v>
      </c>
      <c r="BY6">
        <v>4716.08</v>
      </c>
      <c r="CA6" t="s">
        <v>118</v>
      </c>
      <c r="CC6" t="s">
        <v>112</v>
      </c>
      <c r="CD6">
        <v>6000</v>
      </c>
      <c r="CE6" t="s">
        <v>87</v>
      </c>
      <c r="CF6" s="3">
        <v>44054</v>
      </c>
      <c r="CI6">
        <v>2</v>
      </c>
      <c r="CJ6">
        <v>4</v>
      </c>
      <c r="CK6" t="s">
        <v>119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"009939949637"</f>
        <v>009939949637</v>
      </c>
      <c r="F7" s="3">
        <v>44054</v>
      </c>
      <c r="G7">
        <v>202102</v>
      </c>
      <c r="H7" t="s">
        <v>79</v>
      </c>
      <c r="I7" t="s">
        <v>80</v>
      </c>
      <c r="J7" t="s">
        <v>90</v>
      </c>
      <c r="K7" t="s">
        <v>78</v>
      </c>
      <c r="L7" t="s">
        <v>75</v>
      </c>
      <c r="M7" t="s">
        <v>76</v>
      </c>
      <c r="N7" t="s">
        <v>120</v>
      </c>
      <c r="O7" t="s">
        <v>82</v>
      </c>
      <c r="P7" t="str">
        <f>"SUGIE ABBUI                   "</f>
        <v xml:space="preserve">SUGIE ABBUI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127.09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31.6</v>
      </c>
      <c r="BJ7">
        <v>40.5</v>
      </c>
      <c r="BK7">
        <v>40.5</v>
      </c>
      <c r="BL7">
        <v>974.38</v>
      </c>
      <c r="BM7">
        <v>146.16</v>
      </c>
      <c r="BN7">
        <v>1120.54</v>
      </c>
      <c r="BO7">
        <v>1120.54</v>
      </c>
      <c r="BQ7" t="s">
        <v>121</v>
      </c>
      <c r="BR7" t="s">
        <v>96</v>
      </c>
      <c r="BS7" s="3">
        <v>44055</v>
      </c>
      <c r="BT7" s="4">
        <v>0.4777777777777778</v>
      </c>
      <c r="BU7" t="s">
        <v>122</v>
      </c>
      <c r="BV7" t="s">
        <v>88</v>
      </c>
      <c r="BW7" t="s">
        <v>123</v>
      </c>
      <c r="BX7" t="s">
        <v>124</v>
      </c>
      <c r="BY7">
        <v>202500</v>
      </c>
      <c r="BZ7" t="s">
        <v>85</v>
      </c>
      <c r="CA7" t="s">
        <v>125</v>
      </c>
      <c r="CC7" t="s">
        <v>76</v>
      </c>
      <c r="CD7">
        <v>3880</v>
      </c>
      <c r="CE7" t="s">
        <v>87</v>
      </c>
      <c r="CF7" s="3">
        <v>44056</v>
      </c>
      <c r="CI7">
        <v>1</v>
      </c>
      <c r="CJ7">
        <v>1</v>
      </c>
      <c r="CK7">
        <v>21</v>
      </c>
      <c r="CL7" t="s">
        <v>88</v>
      </c>
    </row>
    <row r="8" spans="1:92" x14ac:dyDescent="0.3">
      <c r="A8" t="s">
        <v>89</v>
      </c>
      <c r="B8" t="s">
        <v>73</v>
      </c>
      <c r="C8" t="s">
        <v>74</v>
      </c>
      <c r="E8" t="str">
        <f>"009939981566"</f>
        <v>009939981566</v>
      </c>
      <c r="F8" s="3">
        <v>44054</v>
      </c>
      <c r="G8">
        <v>202102</v>
      </c>
      <c r="H8" t="s">
        <v>126</v>
      </c>
      <c r="I8" t="s">
        <v>127</v>
      </c>
      <c r="J8" t="s">
        <v>128</v>
      </c>
      <c r="K8" t="s">
        <v>78</v>
      </c>
      <c r="L8" t="s">
        <v>129</v>
      </c>
      <c r="M8" t="s">
        <v>130</v>
      </c>
      <c r="N8" t="s">
        <v>131</v>
      </c>
      <c r="O8" t="s">
        <v>94</v>
      </c>
      <c r="P8" t="str">
        <f t="shared" ref="P8:P13" si="0"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5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22.97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23</v>
      </c>
      <c r="BJ8">
        <v>40.5</v>
      </c>
      <c r="BK8">
        <v>41</v>
      </c>
      <c r="BL8">
        <v>181.09</v>
      </c>
      <c r="BM8">
        <v>27.16</v>
      </c>
      <c r="BN8">
        <v>208.25</v>
      </c>
      <c r="BO8">
        <v>208.25</v>
      </c>
      <c r="BQ8" t="s">
        <v>132</v>
      </c>
      <c r="BR8" t="s">
        <v>133</v>
      </c>
      <c r="BS8" s="3">
        <v>44062</v>
      </c>
      <c r="BT8" s="4">
        <v>0.40069444444444446</v>
      </c>
      <c r="BU8" t="s">
        <v>134</v>
      </c>
      <c r="BV8" t="s">
        <v>88</v>
      </c>
      <c r="BW8" t="s">
        <v>135</v>
      </c>
      <c r="BX8" t="s">
        <v>136</v>
      </c>
      <c r="BY8">
        <v>202500</v>
      </c>
      <c r="CA8" t="s">
        <v>86</v>
      </c>
      <c r="CC8" t="s">
        <v>130</v>
      </c>
      <c r="CD8">
        <v>4000</v>
      </c>
      <c r="CE8" t="s">
        <v>87</v>
      </c>
      <c r="CF8" s="3">
        <v>44062</v>
      </c>
      <c r="CI8">
        <v>1</v>
      </c>
      <c r="CJ8">
        <v>6</v>
      </c>
      <c r="CK8" t="s">
        <v>137</v>
      </c>
      <c r="CL8" t="s">
        <v>88</v>
      </c>
    </row>
    <row r="9" spans="1:92" x14ac:dyDescent="0.3">
      <c r="A9" t="s">
        <v>89</v>
      </c>
      <c r="B9" t="s">
        <v>73</v>
      </c>
      <c r="C9" t="s">
        <v>74</v>
      </c>
      <c r="E9" t="str">
        <f>"009939949650"</f>
        <v>009939949650</v>
      </c>
      <c r="F9" s="3">
        <v>44055</v>
      </c>
      <c r="G9">
        <v>202102</v>
      </c>
      <c r="H9" t="s">
        <v>79</v>
      </c>
      <c r="I9" t="s">
        <v>80</v>
      </c>
      <c r="J9" t="s">
        <v>90</v>
      </c>
      <c r="K9" t="s">
        <v>78</v>
      </c>
      <c r="L9" t="s">
        <v>126</v>
      </c>
      <c r="M9" t="s">
        <v>127</v>
      </c>
      <c r="N9" t="s">
        <v>128</v>
      </c>
      <c r="O9" t="s">
        <v>82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61.2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19.2</v>
      </c>
      <c r="BJ9">
        <v>16.2</v>
      </c>
      <c r="BK9">
        <v>19.5</v>
      </c>
      <c r="BL9">
        <v>469.17</v>
      </c>
      <c r="BM9">
        <v>70.38</v>
      </c>
      <c r="BN9">
        <v>539.54999999999995</v>
      </c>
      <c r="BO9">
        <v>539.54999999999995</v>
      </c>
      <c r="BQ9" t="s">
        <v>138</v>
      </c>
      <c r="BR9" t="s">
        <v>96</v>
      </c>
      <c r="BS9" s="3">
        <v>44060</v>
      </c>
      <c r="BT9" s="4">
        <v>0.41666666666666669</v>
      </c>
      <c r="BU9" t="s">
        <v>139</v>
      </c>
      <c r="BV9" t="s">
        <v>88</v>
      </c>
      <c r="BW9" t="s">
        <v>140</v>
      </c>
      <c r="BX9" t="s">
        <v>141</v>
      </c>
      <c r="BY9">
        <v>81200</v>
      </c>
      <c r="BZ9" t="s">
        <v>85</v>
      </c>
      <c r="CC9" t="s">
        <v>127</v>
      </c>
      <c r="CD9">
        <v>5241</v>
      </c>
      <c r="CE9" t="s">
        <v>87</v>
      </c>
      <c r="CF9" s="3">
        <v>44060</v>
      </c>
      <c r="CI9">
        <v>1</v>
      </c>
      <c r="CJ9">
        <v>3</v>
      </c>
      <c r="CK9">
        <v>21</v>
      </c>
      <c r="CL9" t="s">
        <v>88</v>
      </c>
    </row>
    <row r="10" spans="1:92" x14ac:dyDescent="0.3">
      <c r="A10" t="s">
        <v>89</v>
      </c>
      <c r="B10" t="s">
        <v>73</v>
      </c>
      <c r="C10" t="s">
        <v>74</v>
      </c>
      <c r="E10" t="str">
        <f>"009939949651"</f>
        <v>009939949651</v>
      </c>
      <c r="F10" s="3">
        <v>44055</v>
      </c>
      <c r="G10">
        <v>202102</v>
      </c>
      <c r="H10" t="s">
        <v>79</v>
      </c>
      <c r="I10" t="s">
        <v>80</v>
      </c>
      <c r="J10" t="s">
        <v>90</v>
      </c>
      <c r="K10" t="s">
        <v>78</v>
      </c>
      <c r="L10" t="s">
        <v>126</v>
      </c>
      <c r="M10" t="s">
        <v>127</v>
      </c>
      <c r="N10" t="s">
        <v>142</v>
      </c>
      <c r="O10" t="s">
        <v>94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12.55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20.100000000000001</v>
      </c>
      <c r="BJ10">
        <v>25</v>
      </c>
      <c r="BK10">
        <v>25</v>
      </c>
      <c r="BL10">
        <v>101.23</v>
      </c>
      <c r="BM10">
        <v>15.18</v>
      </c>
      <c r="BN10">
        <v>116.41</v>
      </c>
      <c r="BO10">
        <v>116.41</v>
      </c>
      <c r="BQ10" t="s">
        <v>143</v>
      </c>
      <c r="BR10" t="s">
        <v>96</v>
      </c>
      <c r="BS10" s="3">
        <v>44060</v>
      </c>
      <c r="BT10" s="4">
        <v>0.43333333333333335</v>
      </c>
      <c r="BU10" t="s">
        <v>144</v>
      </c>
      <c r="BV10" t="s">
        <v>88</v>
      </c>
      <c r="BW10" t="s">
        <v>116</v>
      </c>
      <c r="BX10" t="s">
        <v>141</v>
      </c>
      <c r="BY10">
        <v>125000</v>
      </c>
      <c r="CA10" t="s">
        <v>145</v>
      </c>
      <c r="CC10" t="s">
        <v>127</v>
      </c>
      <c r="CD10">
        <v>5241</v>
      </c>
      <c r="CE10" t="s">
        <v>87</v>
      </c>
      <c r="CI10">
        <v>2</v>
      </c>
      <c r="CJ10">
        <v>3</v>
      </c>
      <c r="CK10" t="s">
        <v>146</v>
      </c>
      <c r="CL10" t="s">
        <v>88</v>
      </c>
    </row>
    <row r="11" spans="1:92" x14ac:dyDescent="0.3">
      <c r="A11" t="s">
        <v>89</v>
      </c>
      <c r="B11" t="s">
        <v>73</v>
      </c>
      <c r="C11" t="s">
        <v>74</v>
      </c>
      <c r="E11" t="str">
        <f>"009939981567"</f>
        <v>009939981567</v>
      </c>
      <c r="F11" s="3">
        <v>44047</v>
      </c>
      <c r="G11">
        <v>202102</v>
      </c>
      <c r="H11" t="s">
        <v>126</v>
      </c>
      <c r="I11" t="s">
        <v>127</v>
      </c>
      <c r="J11" t="s">
        <v>128</v>
      </c>
      <c r="K11" t="s">
        <v>78</v>
      </c>
      <c r="L11" t="s">
        <v>129</v>
      </c>
      <c r="M11" t="s">
        <v>130</v>
      </c>
      <c r="N11" t="s">
        <v>131</v>
      </c>
      <c r="O11" t="s">
        <v>94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21.44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6</v>
      </c>
      <c r="BJ11">
        <v>40.5</v>
      </c>
      <c r="BK11">
        <v>41</v>
      </c>
      <c r="BL11">
        <v>179.56</v>
      </c>
      <c r="BM11">
        <v>26.93</v>
      </c>
      <c r="BN11">
        <v>206.49</v>
      </c>
      <c r="BO11">
        <v>206.49</v>
      </c>
      <c r="BQ11" t="s">
        <v>147</v>
      </c>
      <c r="BR11" t="s">
        <v>133</v>
      </c>
      <c r="BS11" s="3">
        <v>44056</v>
      </c>
      <c r="BT11" s="4">
        <v>0.70000000000000007</v>
      </c>
      <c r="BU11" t="s">
        <v>148</v>
      </c>
      <c r="BV11" t="s">
        <v>88</v>
      </c>
      <c r="BW11" t="s">
        <v>135</v>
      </c>
      <c r="BX11" t="s">
        <v>136</v>
      </c>
      <c r="BY11">
        <v>101250</v>
      </c>
      <c r="CA11" t="s">
        <v>149</v>
      </c>
      <c r="CC11" t="s">
        <v>130</v>
      </c>
      <c r="CD11">
        <v>4000</v>
      </c>
      <c r="CE11" t="s">
        <v>87</v>
      </c>
      <c r="CF11" s="3">
        <v>44056</v>
      </c>
      <c r="CI11">
        <v>1</v>
      </c>
      <c r="CJ11">
        <v>7</v>
      </c>
      <c r="CK11" t="s">
        <v>137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"009939949648"</f>
        <v>009939949648</v>
      </c>
      <c r="F12" s="3">
        <v>44057</v>
      </c>
      <c r="G12">
        <v>202102</v>
      </c>
      <c r="H12" t="s">
        <v>79</v>
      </c>
      <c r="I12" t="s">
        <v>80</v>
      </c>
      <c r="J12" t="s">
        <v>90</v>
      </c>
      <c r="K12" t="s">
        <v>78</v>
      </c>
      <c r="L12" t="s">
        <v>129</v>
      </c>
      <c r="M12" t="s">
        <v>130</v>
      </c>
      <c r="N12" t="s">
        <v>78</v>
      </c>
      <c r="O12" t="s">
        <v>94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8.83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72.709999999999994</v>
      </c>
      <c r="BM12">
        <v>10.91</v>
      </c>
      <c r="BN12">
        <v>83.62</v>
      </c>
      <c r="BO12">
        <v>83.62</v>
      </c>
      <c r="BQ12" t="s">
        <v>150</v>
      </c>
      <c r="BR12" t="s">
        <v>96</v>
      </c>
      <c r="BS12" s="3">
        <v>44057</v>
      </c>
      <c r="BT12" s="4">
        <v>0.65625</v>
      </c>
      <c r="BU12" t="s">
        <v>151</v>
      </c>
      <c r="BV12" t="s">
        <v>84</v>
      </c>
      <c r="BY12">
        <v>1200</v>
      </c>
      <c r="CA12" t="s">
        <v>152</v>
      </c>
      <c r="CC12" t="s">
        <v>130</v>
      </c>
      <c r="CD12">
        <v>4070</v>
      </c>
      <c r="CE12" t="s">
        <v>87</v>
      </c>
      <c r="CI12">
        <v>1</v>
      </c>
      <c r="CJ12">
        <v>0</v>
      </c>
      <c r="CK12" t="s">
        <v>153</v>
      </c>
      <c r="CL12" t="s">
        <v>88</v>
      </c>
    </row>
    <row r="13" spans="1:92" x14ac:dyDescent="0.3">
      <c r="A13" t="s">
        <v>89</v>
      </c>
      <c r="B13" t="s">
        <v>73</v>
      </c>
      <c r="C13" t="s">
        <v>74</v>
      </c>
      <c r="E13" t="str">
        <f>"009939949647"</f>
        <v>009939949647</v>
      </c>
      <c r="F13" s="3">
        <v>44057</v>
      </c>
      <c r="G13">
        <v>202102</v>
      </c>
      <c r="H13" t="s">
        <v>79</v>
      </c>
      <c r="I13" t="s">
        <v>80</v>
      </c>
      <c r="J13" t="s">
        <v>154</v>
      </c>
      <c r="K13" t="s">
        <v>78</v>
      </c>
      <c r="L13" t="s">
        <v>155</v>
      </c>
      <c r="M13" t="s">
        <v>156</v>
      </c>
      <c r="N13" t="s">
        <v>157</v>
      </c>
      <c r="O13" t="s">
        <v>94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11.78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95.28</v>
      </c>
      <c r="BM13">
        <v>14.29</v>
      </c>
      <c r="BN13">
        <v>109.57</v>
      </c>
      <c r="BO13">
        <v>109.57</v>
      </c>
      <c r="BQ13" t="s">
        <v>158</v>
      </c>
      <c r="BR13" t="s">
        <v>159</v>
      </c>
      <c r="BS13" s="3">
        <v>44060</v>
      </c>
      <c r="BT13" s="4">
        <v>0.51041666666666663</v>
      </c>
      <c r="BU13" t="s">
        <v>160</v>
      </c>
      <c r="BV13" t="s">
        <v>84</v>
      </c>
      <c r="BY13">
        <v>1200</v>
      </c>
      <c r="CC13" t="s">
        <v>156</v>
      </c>
      <c r="CD13">
        <v>2000</v>
      </c>
      <c r="CE13" t="s">
        <v>87</v>
      </c>
      <c r="CF13" s="3">
        <v>44061</v>
      </c>
      <c r="CI13">
        <v>1</v>
      </c>
      <c r="CJ13">
        <v>1</v>
      </c>
      <c r="CK13" t="s">
        <v>161</v>
      </c>
      <c r="CL13" t="s">
        <v>88</v>
      </c>
    </row>
    <row r="14" spans="1:92" x14ac:dyDescent="0.3">
      <c r="A14" t="s">
        <v>89</v>
      </c>
      <c r="B14" t="s">
        <v>73</v>
      </c>
      <c r="C14" t="s">
        <v>74</v>
      </c>
      <c r="E14" t="str">
        <f>"009939949649"</f>
        <v>009939949649</v>
      </c>
      <c r="F14" s="3">
        <v>44057</v>
      </c>
      <c r="G14">
        <v>202102</v>
      </c>
      <c r="H14" t="s">
        <v>79</v>
      </c>
      <c r="I14" t="s">
        <v>80</v>
      </c>
      <c r="J14" t="s">
        <v>154</v>
      </c>
      <c r="K14" t="s">
        <v>78</v>
      </c>
      <c r="L14" t="s">
        <v>106</v>
      </c>
      <c r="M14" t="s">
        <v>107</v>
      </c>
      <c r="N14" t="s">
        <v>157</v>
      </c>
      <c r="O14" t="s">
        <v>94</v>
      </c>
      <c r="P14" t="str">
        <f>".                             "</f>
        <v xml:space="preserve">.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12.86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103.57</v>
      </c>
      <c r="BM14">
        <v>15.54</v>
      </c>
      <c r="BN14">
        <v>119.11</v>
      </c>
      <c r="BO14">
        <v>119.11</v>
      </c>
      <c r="BQ14" t="s">
        <v>162</v>
      </c>
      <c r="BR14" t="s">
        <v>159</v>
      </c>
      <c r="BS14" s="3">
        <v>44060</v>
      </c>
      <c r="BT14" s="4">
        <v>0.46111111111111108</v>
      </c>
      <c r="BU14" t="s">
        <v>163</v>
      </c>
      <c r="BV14" t="s">
        <v>84</v>
      </c>
      <c r="BY14">
        <v>1200</v>
      </c>
      <c r="CA14" t="s">
        <v>164</v>
      </c>
      <c r="CC14" t="s">
        <v>107</v>
      </c>
      <c r="CD14">
        <v>7600</v>
      </c>
      <c r="CE14" t="s">
        <v>87</v>
      </c>
      <c r="CF14" s="3">
        <v>44061</v>
      </c>
      <c r="CI14">
        <v>3</v>
      </c>
      <c r="CJ14">
        <v>1</v>
      </c>
      <c r="CK14" t="s">
        <v>99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"009939949644"</f>
        <v>009939949644</v>
      </c>
      <c r="F15" s="3">
        <v>44060</v>
      </c>
      <c r="G15">
        <v>202102</v>
      </c>
      <c r="H15" t="s">
        <v>79</v>
      </c>
      <c r="I15" t="s">
        <v>80</v>
      </c>
      <c r="J15" t="s">
        <v>90</v>
      </c>
      <c r="K15" t="s">
        <v>78</v>
      </c>
      <c r="L15" t="s">
        <v>126</v>
      </c>
      <c r="M15" t="s">
        <v>127</v>
      </c>
      <c r="N15" t="s">
        <v>165</v>
      </c>
      <c r="O15" t="s">
        <v>94</v>
      </c>
      <c r="P15" t="str">
        <f>"SUGIE ABBUI                   "</f>
        <v xml:space="preserve">SUGIE ABBUI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11.06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15.6</v>
      </c>
      <c r="BJ15">
        <v>20.3</v>
      </c>
      <c r="BK15">
        <v>21</v>
      </c>
      <c r="BL15">
        <v>89.82</v>
      </c>
      <c r="BM15">
        <v>13.47</v>
      </c>
      <c r="BN15">
        <v>103.29</v>
      </c>
      <c r="BO15">
        <v>103.29</v>
      </c>
      <c r="BQ15" t="s">
        <v>166</v>
      </c>
      <c r="BR15" t="s">
        <v>96</v>
      </c>
      <c r="BS15" s="3">
        <v>44063</v>
      </c>
      <c r="BT15" s="4">
        <v>0.42499999999999999</v>
      </c>
      <c r="BU15" t="s">
        <v>167</v>
      </c>
      <c r="BV15" t="s">
        <v>88</v>
      </c>
      <c r="BW15" t="s">
        <v>116</v>
      </c>
      <c r="BX15" t="s">
        <v>141</v>
      </c>
      <c r="BY15">
        <v>101250</v>
      </c>
      <c r="CA15" t="s">
        <v>168</v>
      </c>
      <c r="CC15" t="s">
        <v>127</v>
      </c>
      <c r="CD15">
        <v>5213</v>
      </c>
      <c r="CE15" t="s">
        <v>87</v>
      </c>
      <c r="CF15" s="3">
        <v>44063</v>
      </c>
      <c r="CI15">
        <v>2</v>
      </c>
      <c r="CJ15">
        <v>3</v>
      </c>
      <c r="CK15" t="s">
        <v>146</v>
      </c>
      <c r="CL15" t="s">
        <v>88</v>
      </c>
    </row>
    <row r="16" spans="1:92" x14ac:dyDescent="0.3">
      <c r="A16" t="s">
        <v>89</v>
      </c>
      <c r="B16" t="s">
        <v>73</v>
      </c>
      <c r="C16" t="s">
        <v>74</v>
      </c>
      <c r="E16" t="str">
        <f>"009939981564"</f>
        <v>009939981564</v>
      </c>
      <c r="F16" s="3">
        <v>44061</v>
      </c>
      <c r="G16">
        <v>202102</v>
      </c>
      <c r="H16" t="s">
        <v>126</v>
      </c>
      <c r="I16" t="s">
        <v>127</v>
      </c>
      <c r="J16" t="s">
        <v>128</v>
      </c>
      <c r="K16" t="s">
        <v>78</v>
      </c>
      <c r="L16" t="s">
        <v>129</v>
      </c>
      <c r="M16" t="s">
        <v>130</v>
      </c>
      <c r="N16" t="s">
        <v>131</v>
      </c>
      <c r="O16" t="s">
        <v>94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57.84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6</v>
      </c>
      <c r="BI16">
        <v>48</v>
      </c>
      <c r="BJ16">
        <v>121.5</v>
      </c>
      <c r="BK16">
        <v>122</v>
      </c>
      <c r="BL16">
        <v>448.43</v>
      </c>
      <c r="BM16">
        <v>67.260000000000005</v>
      </c>
      <c r="BN16">
        <v>515.69000000000005</v>
      </c>
      <c r="BO16">
        <v>515.69000000000005</v>
      </c>
      <c r="BQ16" t="s">
        <v>147</v>
      </c>
      <c r="BR16" t="s">
        <v>133</v>
      </c>
      <c r="BS16" s="3">
        <v>44064</v>
      </c>
      <c r="BT16" s="4">
        <v>0.6958333333333333</v>
      </c>
      <c r="BU16" t="s">
        <v>169</v>
      </c>
      <c r="BV16" t="s">
        <v>88</v>
      </c>
      <c r="BW16" t="s">
        <v>135</v>
      </c>
      <c r="BX16" t="s">
        <v>136</v>
      </c>
      <c r="BY16">
        <v>101250</v>
      </c>
      <c r="CA16" t="s">
        <v>149</v>
      </c>
      <c r="CC16" t="s">
        <v>130</v>
      </c>
      <c r="CD16">
        <v>4000</v>
      </c>
      <c r="CE16" t="s">
        <v>87</v>
      </c>
      <c r="CF16" s="3">
        <v>44064</v>
      </c>
      <c r="CI16">
        <v>1</v>
      </c>
      <c r="CJ16">
        <v>3</v>
      </c>
      <c r="CK16" t="s">
        <v>137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"009939981563"</f>
        <v>009939981563</v>
      </c>
      <c r="F17" s="3">
        <v>44063</v>
      </c>
      <c r="G17">
        <v>202102</v>
      </c>
      <c r="H17" t="s">
        <v>126</v>
      </c>
      <c r="I17" t="s">
        <v>127</v>
      </c>
      <c r="J17" t="s">
        <v>170</v>
      </c>
      <c r="K17" t="s">
        <v>78</v>
      </c>
      <c r="L17" t="s">
        <v>129</v>
      </c>
      <c r="M17" t="s">
        <v>130</v>
      </c>
      <c r="N17" t="s">
        <v>171</v>
      </c>
      <c r="O17" t="s">
        <v>94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22.97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13.6</v>
      </c>
      <c r="BJ17">
        <v>40.5</v>
      </c>
      <c r="BK17">
        <v>41</v>
      </c>
      <c r="BL17">
        <v>181.09</v>
      </c>
      <c r="BM17">
        <v>27.16</v>
      </c>
      <c r="BN17">
        <v>208.25</v>
      </c>
      <c r="BO17">
        <v>208.25</v>
      </c>
      <c r="BQ17" t="s">
        <v>159</v>
      </c>
      <c r="BR17" t="s">
        <v>172</v>
      </c>
      <c r="BS17" s="3">
        <v>44069</v>
      </c>
      <c r="BT17" s="4">
        <v>0.68819444444444444</v>
      </c>
      <c r="BU17" t="s">
        <v>148</v>
      </c>
      <c r="BV17" t="s">
        <v>88</v>
      </c>
      <c r="BW17" t="s">
        <v>135</v>
      </c>
      <c r="BX17" t="s">
        <v>173</v>
      </c>
      <c r="BY17">
        <v>177142.34</v>
      </c>
      <c r="CA17" t="s">
        <v>149</v>
      </c>
      <c r="CC17" t="s">
        <v>130</v>
      </c>
      <c r="CD17">
        <v>4000</v>
      </c>
      <c r="CE17" t="s">
        <v>87</v>
      </c>
      <c r="CF17" s="3">
        <v>44069</v>
      </c>
      <c r="CI17">
        <v>1</v>
      </c>
      <c r="CJ17">
        <v>4</v>
      </c>
      <c r="CK17" t="s">
        <v>137</v>
      </c>
      <c r="CL17" t="s">
        <v>88</v>
      </c>
    </row>
    <row r="18" spans="1:90" x14ac:dyDescent="0.3">
      <c r="A18" t="s">
        <v>89</v>
      </c>
      <c r="B18" t="s">
        <v>73</v>
      </c>
      <c r="C18" t="s">
        <v>74</v>
      </c>
      <c r="E18" t="str">
        <f>"009939981561"</f>
        <v>009939981561</v>
      </c>
      <c r="F18" s="3">
        <v>44070</v>
      </c>
      <c r="G18">
        <v>202102</v>
      </c>
      <c r="H18" t="s">
        <v>126</v>
      </c>
      <c r="I18" t="s">
        <v>127</v>
      </c>
      <c r="J18" t="s">
        <v>128</v>
      </c>
      <c r="K18" t="s">
        <v>78</v>
      </c>
      <c r="L18" t="s">
        <v>129</v>
      </c>
      <c r="M18" t="s">
        <v>130</v>
      </c>
      <c r="N18" t="s">
        <v>131</v>
      </c>
      <c r="O18" t="s">
        <v>94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22.97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6</v>
      </c>
      <c r="BJ18">
        <v>40.5</v>
      </c>
      <c r="BK18">
        <v>41</v>
      </c>
      <c r="BL18">
        <v>181.09</v>
      </c>
      <c r="BM18">
        <v>27.16</v>
      </c>
      <c r="BN18">
        <v>208.25</v>
      </c>
      <c r="BO18">
        <v>208.25</v>
      </c>
      <c r="BQ18" t="s">
        <v>159</v>
      </c>
      <c r="BR18" t="s">
        <v>133</v>
      </c>
      <c r="BS18" t="s">
        <v>174</v>
      </c>
      <c r="BY18">
        <v>101250</v>
      </c>
      <c r="CC18" t="s">
        <v>130</v>
      </c>
      <c r="CD18">
        <v>4000</v>
      </c>
      <c r="CE18" t="s">
        <v>87</v>
      </c>
      <c r="CI18">
        <v>1</v>
      </c>
      <c r="CJ18" t="s">
        <v>174</v>
      </c>
      <c r="CK18" t="s">
        <v>137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"009939949629"</f>
        <v>009939949629</v>
      </c>
      <c r="F19" s="3">
        <v>44064</v>
      </c>
      <c r="G19">
        <v>202102</v>
      </c>
      <c r="H19" t="s">
        <v>79</v>
      </c>
      <c r="I19" t="s">
        <v>80</v>
      </c>
      <c r="J19" t="s">
        <v>90</v>
      </c>
      <c r="K19" t="s">
        <v>78</v>
      </c>
      <c r="L19" t="s">
        <v>155</v>
      </c>
      <c r="M19" t="s">
        <v>156</v>
      </c>
      <c r="N19" t="s">
        <v>175</v>
      </c>
      <c r="O19" t="s">
        <v>94</v>
      </c>
      <c r="P19" t="str">
        <f>"SUGIE ABBUI                   "</f>
        <v xml:space="preserve">SUGIE ABBUI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11.78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95.28</v>
      </c>
      <c r="BM19">
        <v>14.29</v>
      </c>
      <c r="BN19">
        <v>109.57</v>
      </c>
      <c r="BO19">
        <v>109.57</v>
      </c>
      <c r="BQ19" t="s">
        <v>176</v>
      </c>
      <c r="BR19" t="s">
        <v>96</v>
      </c>
      <c r="BS19" s="3">
        <v>44067</v>
      </c>
      <c r="BT19" s="4">
        <v>0.57847222222222217</v>
      </c>
      <c r="BU19" t="s">
        <v>177</v>
      </c>
      <c r="BV19" t="s">
        <v>84</v>
      </c>
      <c r="BY19">
        <v>1200</v>
      </c>
      <c r="CA19" t="s">
        <v>178</v>
      </c>
      <c r="CC19" t="s">
        <v>156</v>
      </c>
      <c r="CD19">
        <v>2055</v>
      </c>
      <c r="CE19" t="s">
        <v>87</v>
      </c>
      <c r="CF19" s="3">
        <v>44068</v>
      </c>
      <c r="CI19">
        <v>1</v>
      </c>
      <c r="CJ19">
        <v>1</v>
      </c>
      <c r="CK19" t="s">
        <v>161</v>
      </c>
      <c r="CL19" t="s">
        <v>88</v>
      </c>
    </row>
    <row r="20" spans="1:90" x14ac:dyDescent="0.3">
      <c r="A20" t="s">
        <v>89</v>
      </c>
      <c r="B20" t="s">
        <v>73</v>
      </c>
      <c r="C20" t="s">
        <v>74</v>
      </c>
      <c r="E20" t="str">
        <f>"009939949635"</f>
        <v>009939949635</v>
      </c>
      <c r="F20" s="3">
        <v>44068</v>
      </c>
      <c r="G20">
        <v>202102</v>
      </c>
      <c r="H20" t="s">
        <v>79</v>
      </c>
      <c r="I20" t="s">
        <v>80</v>
      </c>
      <c r="J20" t="s">
        <v>90</v>
      </c>
      <c r="K20" t="s">
        <v>78</v>
      </c>
      <c r="L20" t="s">
        <v>100</v>
      </c>
      <c r="M20" t="s">
        <v>101</v>
      </c>
      <c r="N20" t="s">
        <v>179</v>
      </c>
      <c r="O20" t="s">
        <v>94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19.489999999999998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40.1</v>
      </c>
      <c r="BJ20">
        <v>31.4</v>
      </c>
      <c r="BK20">
        <v>41</v>
      </c>
      <c r="BL20">
        <v>154.43</v>
      </c>
      <c r="BM20">
        <v>23.16</v>
      </c>
      <c r="BN20">
        <v>177.59</v>
      </c>
      <c r="BO20">
        <v>177.59</v>
      </c>
      <c r="BQ20" t="s">
        <v>180</v>
      </c>
      <c r="BR20" t="s">
        <v>96</v>
      </c>
      <c r="BS20" s="3">
        <v>44070</v>
      </c>
      <c r="BT20" s="4">
        <v>0.47430555555555554</v>
      </c>
      <c r="BU20" t="s">
        <v>181</v>
      </c>
      <c r="BV20" t="s">
        <v>84</v>
      </c>
      <c r="BY20">
        <v>156800</v>
      </c>
      <c r="CC20" t="s">
        <v>101</v>
      </c>
      <c r="CD20">
        <v>4240</v>
      </c>
      <c r="CE20" t="s">
        <v>87</v>
      </c>
      <c r="CF20" s="3">
        <v>44074</v>
      </c>
      <c r="CI20">
        <v>2</v>
      </c>
      <c r="CJ20">
        <v>2</v>
      </c>
      <c r="CK20" t="s">
        <v>105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"009939949631"</f>
        <v>009939949631</v>
      </c>
      <c r="F21" s="3">
        <v>44069</v>
      </c>
      <c r="G21">
        <v>202102</v>
      </c>
      <c r="H21" t="s">
        <v>79</v>
      </c>
      <c r="I21" t="s">
        <v>80</v>
      </c>
      <c r="J21" t="s">
        <v>90</v>
      </c>
      <c r="K21" t="s">
        <v>78</v>
      </c>
      <c r="L21" t="s">
        <v>91</v>
      </c>
      <c r="M21" t="s">
        <v>92</v>
      </c>
      <c r="N21" t="s">
        <v>182</v>
      </c>
      <c r="O21" t="s">
        <v>94</v>
      </c>
      <c r="P21" t="str">
        <f>"SUGIE ABBUI                   "</f>
        <v xml:space="preserve">SUGIE ABBUI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12.86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103.57</v>
      </c>
      <c r="BM21">
        <v>15.54</v>
      </c>
      <c r="BN21">
        <v>119.11</v>
      </c>
      <c r="BO21">
        <v>119.11</v>
      </c>
      <c r="BQ21" t="s">
        <v>183</v>
      </c>
      <c r="BR21" t="s">
        <v>96</v>
      </c>
      <c r="BS21" s="3">
        <v>44071</v>
      </c>
      <c r="BT21" s="4">
        <v>0.49374999999999997</v>
      </c>
      <c r="BU21" t="s">
        <v>184</v>
      </c>
      <c r="BV21" t="s">
        <v>84</v>
      </c>
      <c r="BY21">
        <v>1200</v>
      </c>
      <c r="CA21" t="s">
        <v>185</v>
      </c>
      <c r="CC21" t="s">
        <v>92</v>
      </c>
      <c r="CD21">
        <v>7800</v>
      </c>
      <c r="CE21" t="s">
        <v>87</v>
      </c>
      <c r="CF21" s="3">
        <v>44074</v>
      </c>
      <c r="CI21">
        <v>3</v>
      </c>
      <c r="CJ21">
        <v>2</v>
      </c>
      <c r="CK21" t="s">
        <v>99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"009939949630"</f>
        <v>009939949630</v>
      </c>
      <c r="F22" s="3">
        <v>44069</v>
      </c>
      <c r="G22">
        <v>202102</v>
      </c>
      <c r="H22" t="s">
        <v>79</v>
      </c>
      <c r="I22" t="s">
        <v>80</v>
      </c>
      <c r="J22" t="s">
        <v>90</v>
      </c>
      <c r="K22" t="s">
        <v>78</v>
      </c>
      <c r="L22" t="s">
        <v>186</v>
      </c>
      <c r="M22" t="s">
        <v>187</v>
      </c>
      <c r="N22" t="s">
        <v>188</v>
      </c>
      <c r="O22" t="s">
        <v>94</v>
      </c>
      <c r="P22" t="str">
        <f>"SUGIE ABBUI                   "</f>
        <v xml:space="preserve">SUGIE ABBUI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8.83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72.709999999999994</v>
      </c>
      <c r="BM22">
        <v>10.91</v>
      </c>
      <c r="BN22">
        <v>83.62</v>
      </c>
      <c r="BO22">
        <v>83.62</v>
      </c>
      <c r="BQ22" t="s">
        <v>189</v>
      </c>
      <c r="BR22" t="s">
        <v>96</v>
      </c>
      <c r="BS22" s="3">
        <v>44070</v>
      </c>
      <c r="BT22" s="4">
        <v>0.47569444444444442</v>
      </c>
      <c r="BU22" t="s">
        <v>190</v>
      </c>
      <c r="BV22" t="s">
        <v>84</v>
      </c>
      <c r="BY22">
        <v>900</v>
      </c>
      <c r="CA22" t="s">
        <v>191</v>
      </c>
      <c r="CC22" t="s">
        <v>187</v>
      </c>
      <c r="CD22">
        <v>157</v>
      </c>
      <c r="CE22" t="s">
        <v>87</v>
      </c>
      <c r="CF22" s="3">
        <v>44070</v>
      </c>
      <c r="CI22">
        <v>0</v>
      </c>
      <c r="CJ22">
        <v>0</v>
      </c>
      <c r="CK22" t="s">
        <v>146</v>
      </c>
      <c r="CL22" t="s">
        <v>88</v>
      </c>
    </row>
    <row r="23" spans="1:90" x14ac:dyDescent="0.3">
      <c r="A23" t="s">
        <v>89</v>
      </c>
      <c r="B23" t="s">
        <v>73</v>
      </c>
      <c r="C23" t="s">
        <v>74</v>
      </c>
      <c r="E23" t="str">
        <f>"009939949634"</f>
        <v>009939949634</v>
      </c>
      <c r="F23" s="3">
        <v>44068</v>
      </c>
      <c r="G23">
        <v>202102</v>
      </c>
      <c r="H23" t="s">
        <v>79</v>
      </c>
      <c r="I23" t="s">
        <v>80</v>
      </c>
      <c r="J23" t="s">
        <v>90</v>
      </c>
      <c r="K23" t="s">
        <v>78</v>
      </c>
      <c r="L23" t="s">
        <v>192</v>
      </c>
      <c r="M23" t="s">
        <v>92</v>
      </c>
      <c r="N23" t="s">
        <v>193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6.28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0.3</v>
      </c>
      <c r="BK23">
        <v>1</v>
      </c>
      <c r="BL23">
        <v>48.15</v>
      </c>
      <c r="BM23">
        <v>7.22</v>
      </c>
      <c r="BN23">
        <v>55.37</v>
      </c>
      <c r="BO23">
        <v>55.37</v>
      </c>
      <c r="BQ23" t="s">
        <v>194</v>
      </c>
      <c r="BR23" t="s">
        <v>96</v>
      </c>
      <c r="BS23" s="3">
        <v>44070</v>
      </c>
      <c r="BT23" s="4">
        <v>0.49374999999999997</v>
      </c>
      <c r="BU23" t="s">
        <v>195</v>
      </c>
      <c r="BV23" t="s">
        <v>88</v>
      </c>
      <c r="BW23" t="s">
        <v>116</v>
      </c>
      <c r="BX23" t="s">
        <v>196</v>
      </c>
      <c r="BY23">
        <v>1500</v>
      </c>
      <c r="BZ23" t="s">
        <v>85</v>
      </c>
      <c r="CA23" t="s">
        <v>98</v>
      </c>
      <c r="CC23" t="s">
        <v>92</v>
      </c>
      <c r="CD23">
        <v>8000</v>
      </c>
      <c r="CE23" t="s">
        <v>87</v>
      </c>
      <c r="CF23" s="3">
        <v>44071</v>
      </c>
      <c r="CI23">
        <v>1</v>
      </c>
      <c r="CJ23">
        <v>2</v>
      </c>
      <c r="CK23">
        <v>21</v>
      </c>
      <c r="CL23" t="s">
        <v>88</v>
      </c>
    </row>
    <row r="24" spans="1:90" x14ac:dyDescent="0.3">
      <c r="A24" t="s">
        <v>89</v>
      </c>
      <c r="B24" t="s">
        <v>73</v>
      </c>
      <c r="C24" t="s">
        <v>74</v>
      </c>
      <c r="E24" t="str">
        <f>"009939981562"</f>
        <v>009939981562</v>
      </c>
      <c r="F24" s="3">
        <v>44068</v>
      </c>
      <c r="G24">
        <v>202102</v>
      </c>
      <c r="H24" t="s">
        <v>126</v>
      </c>
      <c r="I24" t="s">
        <v>127</v>
      </c>
      <c r="J24" t="s">
        <v>197</v>
      </c>
      <c r="K24" t="s">
        <v>78</v>
      </c>
      <c r="L24" t="s">
        <v>129</v>
      </c>
      <c r="M24" t="s">
        <v>130</v>
      </c>
      <c r="N24" t="s">
        <v>131</v>
      </c>
      <c r="O24" t="s">
        <v>94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22.97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16</v>
      </c>
      <c r="BJ24">
        <v>40.5</v>
      </c>
      <c r="BK24">
        <v>41</v>
      </c>
      <c r="BL24">
        <v>181.09</v>
      </c>
      <c r="BM24">
        <v>27.16</v>
      </c>
      <c r="BN24">
        <v>208.25</v>
      </c>
      <c r="BO24">
        <v>208.25</v>
      </c>
      <c r="BQ24" t="s">
        <v>147</v>
      </c>
      <c r="BR24" t="s">
        <v>133</v>
      </c>
      <c r="BS24" s="3">
        <v>44074</v>
      </c>
      <c r="BT24" s="4">
        <v>0.4069444444444445</v>
      </c>
      <c r="BU24" t="s">
        <v>198</v>
      </c>
      <c r="BV24" t="s">
        <v>88</v>
      </c>
      <c r="BW24" t="s">
        <v>135</v>
      </c>
      <c r="BX24" t="s">
        <v>136</v>
      </c>
      <c r="BY24">
        <v>202500</v>
      </c>
      <c r="CA24" t="s">
        <v>86</v>
      </c>
      <c r="CC24" t="s">
        <v>130</v>
      </c>
      <c r="CD24">
        <v>4000</v>
      </c>
      <c r="CE24" t="s">
        <v>87</v>
      </c>
      <c r="CF24" s="3">
        <v>44074</v>
      </c>
      <c r="CI24">
        <v>1</v>
      </c>
      <c r="CJ24">
        <v>4</v>
      </c>
      <c r="CK24" t="s">
        <v>137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"009939949633"</f>
        <v>009939949633</v>
      </c>
      <c r="F25" s="3">
        <v>44069</v>
      </c>
      <c r="G25">
        <v>202102</v>
      </c>
      <c r="H25" t="s">
        <v>79</v>
      </c>
      <c r="I25" t="s">
        <v>80</v>
      </c>
      <c r="J25" t="s">
        <v>90</v>
      </c>
      <c r="K25" t="s">
        <v>78</v>
      </c>
      <c r="L25" t="s">
        <v>126</v>
      </c>
      <c r="M25" t="s">
        <v>127</v>
      </c>
      <c r="N25" t="s">
        <v>199</v>
      </c>
      <c r="O25" t="s">
        <v>94</v>
      </c>
      <c r="P25" t="str">
        <f>"SUGIE ABBUI                   "</f>
        <v xml:space="preserve">SUGIE ABBUI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759.16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20.399999999999999</v>
      </c>
      <c r="BJ25">
        <v>2031.8</v>
      </c>
      <c r="BK25">
        <v>2032</v>
      </c>
      <c r="BL25">
        <v>5825.2</v>
      </c>
      <c r="BM25">
        <v>873.78</v>
      </c>
      <c r="BN25">
        <v>6698.98</v>
      </c>
      <c r="BO25">
        <v>6698.98</v>
      </c>
      <c r="BQ25" t="s">
        <v>200</v>
      </c>
      <c r="BR25" t="s">
        <v>96</v>
      </c>
      <c r="BS25" s="3">
        <v>44074</v>
      </c>
      <c r="BT25" s="4">
        <v>0.47222222222222227</v>
      </c>
      <c r="BU25" t="s">
        <v>201</v>
      </c>
      <c r="BV25" t="s">
        <v>88</v>
      </c>
      <c r="BW25" t="s">
        <v>116</v>
      </c>
      <c r="BX25" t="s">
        <v>141</v>
      </c>
      <c r="BY25">
        <v>10159200</v>
      </c>
      <c r="CA25" t="s">
        <v>202</v>
      </c>
      <c r="CC25" t="s">
        <v>127</v>
      </c>
      <c r="CD25">
        <v>5213</v>
      </c>
      <c r="CE25" t="s">
        <v>87</v>
      </c>
      <c r="CF25" s="3">
        <v>44074</v>
      </c>
      <c r="CI25">
        <v>2</v>
      </c>
      <c r="CJ25">
        <v>3</v>
      </c>
      <c r="CK25" t="s">
        <v>146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"009939949632"</f>
        <v>009939949632</v>
      </c>
      <c r="F26" s="3">
        <v>44069</v>
      </c>
      <c r="G26">
        <v>202102</v>
      </c>
      <c r="H26" t="s">
        <v>79</v>
      </c>
      <c r="I26" t="s">
        <v>80</v>
      </c>
      <c r="J26" t="s">
        <v>90</v>
      </c>
      <c r="K26" t="s">
        <v>78</v>
      </c>
      <c r="L26" t="s">
        <v>126</v>
      </c>
      <c r="M26" t="s">
        <v>127</v>
      </c>
      <c r="N26" t="s">
        <v>142</v>
      </c>
      <c r="O26" t="s">
        <v>94</v>
      </c>
      <c r="P26" t="str">
        <f>"SUGIE ABBUI                   "</f>
        <v xml:space="preserve">SUGIE ABBUI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16.64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36</v>
      </c>
      <c r="BJ26">
        <v>32</v>
      </c>
      <c r="BK26">
        <v>36</v>
      </c>
      <c r="BL26">
        <v>132.6</v>
      </c>
      <c r="BM26">
        <v>19.89</v>
      </c>
      <c r="BN26">
        <v>152.49</v>
      </c>
      <c r="BO26">
        <v>152.49</v>
      </c>
      <c r="BR26" t="s">
        <v>96</v>
      </c>
      <c r="BS26" s="3">
        <v>44072</v>
      </c>
      <c r="BT26" s="4">
        <v>0.4861111111111111</v>
      </c>
      <c r="BU26" t="s">
        <v>203</v>
      </c>
      <c r="BV26" t="s">
        <v>88</v>
      </c>
      <c r="BW26" t="s">
        <v>116</v>
      </c>
      <c r="BX26" t="s">
        <v>141</v>
      </c>
      <c r="BY26">
        <v>80000</v>
      </c>
      <c r="CA26" t="s">
        <v>145</v>
      </c>
      <c r="CC26" t="s">
        <v>127</v>
      </c>
      <c r="CD26">
        <v>5205</v>
      </c>
      <c r="CE26" t="s">
        <v>87</v>
      </c>
      <c r="CF26" s="3">
        <v>44074</v>
      </c>
      <c r="CI26">
        <v>2</v>
      </c>
      <c r="CJ26">
        <v>2</v>
      </c>
      <c r="CK26" t="s">
        <v>146</v>
      </c>
      <c r="CL26" t="s">
        <v>88</v>
      </c>
    </row>
    <row r="27" spans="1:90" x14ac:dyDescent="0.3">
      <c r="A27" t="s">
        <v>89</v>
      </c>
      <c r="B27" t="s">
        <v>73</v>
      </c>
      <c r="C27" t="s">
        <v>74</v>
      </c>
      <c r="E27" t="str">
        <f>"009939949627"</f>
        <v>009939949627</v>
      </c>
      <c r="F27" s="3">
        <v>44070</v>
      </c>
      <c r="G27">
        <v>202102</v>
      </c>
      <c r="H27" t="s">
        <v>79</v>
      </c>
      <c r="I27" t="s">
        <v>80</v>
      </c>
      <c r="J27" t="s">
        <v>90</v>
      </c>
      <c r="K27" t="s">
        <v>78</v>
      </c>
      <c r="L27" t="s">
        <v>155</v>
      </c>
      <c r="M27" t="s">
        <v>156</v>
      </c>
      <c r="N27" t="s">
        <v>204</v>
      </c>
      <c r="O27" t="s">
        <v>94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11.78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95.28</v>
      </c>
      <c r="BM27">
        <v>14.29</v>
      </c>
      <c r="BN27">
        <v>109.57</v>
      </c>
      <c r="BO27">
        <v>109.57</v>
      </c>
      <c r="BQ27" t="s">
        <v>205</v>
      </c>
      <c r="BR27" t="s">
        <v>96</v>
      </c>
      <c r="BS27" s="3">
        <v>44071</v>
      </c>
      <c r="BT27" s="4">
        <v>0.50624999999999998</v>
      </c>
      <c r="BU27" t="s">
        <v>206</v>
      </c>
      <c r="BV27" t="s">
        <v>84</v>
      </c>
      <c r="BY27">
        <v>900</v>
      </c>
      <c r="CA27" t="s">
        <v>178</v>
      </c>
      <c r="CC27" t="s">
        <v>156</v>
      </c>
      <c r="CD27">
        <v>2001</v>
      </c>
      <c r="CE27" t="s">
        <v>87</v>
      </c>
      <c r="CF27" s="3">
        <v>44072</v>
      </c>
      <c r="CI27">
        <v>1</v>
      </c>
      <c r="CJ27">
        <v>1</v>
      </c>
      <c r="CK27" t="s">
        <v>161</v>
      </c>
      <c r="CL27" t="s">
        <v>88</v>
      </c>
    </row>
    <row r="28" spans="1:90" x14ac:dyDescent="0.3">
      <c r="A28" t="s">
        <v>89</v>
      </c>
      <c r="B28" t="s">
        <v>73</v>
      </c>
      <c r="C28" t="s">
        <v>74</v>
      </c>
      <c r="E28" t="str">
        <f>"009939949590"</f>
        <v>009939949590</v>
      </c>
      <c r="F28" s="3">
        <v>44071</v>
      </c>
      <c r="G28">
        <v>202102</v>
      </c>
      <c r="H28" t="s">
        <v>79</v>
      </c>
      <c r="I28" t="s">
        <v>80</v>
      </c>
      <c r="J28" t="s">
        <v>90</v>
      </c>
      <c r="K28" t="s">
        <v>78</v>
      </c>
      <c r="L28" t="s">
        <v>126</v>
      </c>
      <c r="M28" t="s">
        <v>127</v>
      </c>
      <c r="N28" t="s">
        <v>207</v>
      </c>
      <c r="O28" t="s">
        <v>94</v>
      </c>
      <c r="P28" t="str">
        <f>"SUGIE ABBUI                   "</f>
        <v xml:space="preserve">SUGIE ABBUI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21.85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50</v>
      </c>
      <c r="BJ28">
        <v>40.5</v>
      </c>
      <c r="BK28">
        <v>50</v>
      </c>
      <c r="BL28">
        <v>172.53</v>
      </c>
      <c r="BM28">
        <v>25.88</v>
      </c>
      <c r="BN28">
        <v>198.41</v>
      </c>
      <c r="BO28">
        <v>198.41</v>
      </c>
      <c r="BQ28" t="s">
        <v>208</v>
      </c>
      <c r="BR28" t="s">
        <v>96</v>
      </c>
      <c r="BS28" s="3">
        <v>44074</v>
      </c>
      <c r="BT28" s="4">
        <v>0.47222222222222227</v>
      </c>
      <c r="BU28" t="s">
        <v>201</v>
      </c>
      <c r="BV28" t="s">
        <v>84</v>
      </c>
      <c r="BY28">
        <v>101250</v>
      </c>
      <c r="CA28" t="s">
        <v>202</v>
      </c>
      <c r="CC28" t="s">
        <v>127</v>
      </c>
      <c r="CD28">
        <v>5201</v>
      </c>
      <c r="CE28" t="s">
        <v>87</v>
      </c>
      <c r="CF28" s="3">
        <v>44074</v>
      </c>
      <c r="CI28">
        <v>2</v>
      </c>
      <c r="CJ28">
        <v>1</v>
      </c>
      <c r="CK28" t="s">
        <v>146</v>
      </c>
      <c r="CL2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2020-09-03T09:28:10Z</dcterms:created>
  <dcterms:modified xsi:type="dcterms:W3CDTF">2020-09-03T09:28:20Z</dcterms:modified>
</cp:coreProperties>
</file>