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8" sheetId="1" r:id="rId1"/>
  </sheets>
  <calcPr calcId="125725"/>
</workbook>
</file>

<file path=xl/calcChain.xml><?xml version="1.0" encoding="utf-8"?>
<calcChain xmlns="http://schemas.openxmlformats.org/spreadsheetml/2006/main">
  <c r="P149" i="1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<sst xmlns="http://schemas.openxmlformats.org/spreadsheetml/2006/main" count="2952" uniqueCount="680">
  <si>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</si>
  <si>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</si>
  <si>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</si>
  <si>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</si>
  <si>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</si>
  <si>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</si>
  <si>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</si>
  <si>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</si>
  <si>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</si>
  <si>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</si>
  <si>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</si>
  <si>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</si>
  <si>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</si>
  <si>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</si>
  <si>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</si>
  <si>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</si>
  <si>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</si>
  <si>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</si>
  <si>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</si>
  <si>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</si>
  <si>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</si>
  <si>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</si>
  <si>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</si>
  <si>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</si>
  <si>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</si>
  <si>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</si>
  <si>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</si>
  <si>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</si>
  <si>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</si>
  <si>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</si>
  <si>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</si>
  <si>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</si>
  <si>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</si>
  <si>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</si>
  <si>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</si>
  <si>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</si>
  <si>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</si>
  <si>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</si>
  <si>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</si>
  <si>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</si>
  <si>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</si>
  <si>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</si>
  <si>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</si>
  <si>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</si>
  <si>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</si>
  <si>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</si>
  <si>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</si>
  <si>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</si>
  <si>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</si>
  <si>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</si>
  <si>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</si>
  <si>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</si>
  <si>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</si>
  <si>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</si>
  <si>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</si>
  <si>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</si>
  <si>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</si>
  <si>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</si>
  <si>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</si>
  <si>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</si>
  <si>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</si>
  <si>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</si>
  <si>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</si>
  <si>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</si>
  <si>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</si>
  <si>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</si>
  <si>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</si>
  <si>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</si>
  <si>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</si>
  <si>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</si>
  <si>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</si>
  <si>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J17988</t>
  </si>
  <si>
    <t xml:space="preserve">MOVE ANALYTICS CC - TRANSUNION     </t>
  </si>
  <si>
    <t>WAY</t>
  </si>
  <si>
    <t>JOHAN</t>
  </si>
  <si>
    <t>JOHANNESBURG</t>
  </si>
  <si>
    <t xml:space="preserve">TRANSUNION                         </t>
  </si>
  <si>
    <t xml:space="preserve">                                   </t>
  </si>
  <si>
    <t>BLOE1</t>
  </si>
  <si>
    <t>BLOEMFONTEIN</t>
  </si>
  <si>
    <t xml:space="preserve">SENTRA MOTORS                      </t>
  </si>
  <si>
    <t>RD</t>
  </si>
  <si>
    <t>NA</t>
  </si>
  <si>
    <t>illeg</t>
  </si>
  <si>
    <t>yes</t>
  </si>
  <si>
    <t>POD received from cell 0833489829 M</t>
  </si>
  <si>
    <t>PARCEL</t>
  </si>
  <si>
    <t>RD1</t>
  </si>
  <si>
    <t>no</t>
  </si>
  <si>
    <t>STANG</t>
  </si>
  <si>
    <t>STANGER</t>
  </si>
  <si>
    <t xml:space="preserve">OLYMPIC CAR SALES                  </t>
  </si>
  <si>
    <t>SHIRAT</t>
  </si>
  <si>
    <t>MBALI</t>
  </si>
  <si>
    <t>rd2</t>
  </si>
  <si>
    <t>ROODE</t>
  </si>
  <si>
    <t>ROODEPOORT</t>
  </si>
  <si>
    <t xml:space="preserve">ABSA                               </t>
  </si>
  <si>
    <t>SHANNE TOLMAY</t>
  </si>
  <si>
    <t>Suanne</t>
  </si>
  <si>
    <t>POD received from cell 0729796436 M</t>
  </si>
  <si>
    <t>RDL</t>
  </si>
  <si>
    <t>CAPET</t>
  </si>
  <si>
    <t>CAPE TOWN</t>
  </si>
  <si>
    <t xml:space="preserve">TRANSUNION-22ND FLR                </t>
  </si>
  <si>
    <t>ON1</t>
  </si>
  <si>
    <t>THABO LELAKA</t>
  </si>
  <si>
    <t>OLIGIA MELANIE</t>
  </si>
  <si>
    <t>SIBONGISENI</t>
  </si>
  <si>
    <t>POD received from cell 0761591307 M</t>
  </si>
  <si>
    <t xml:space="preserve">TRANSUNION 22AN FLR                </t>
  </si>
  <si>
    <t>melanie</t>
  </si>
  <si>
    <t>Missed cutoff</t>
  </si>
  <si>
    <t>jmm</t>
  </si>
  <si>
    <t>POD received from cell 0630119149 M</t>
  </si>
  <si>
    <t>SWAZI</t>
  </si>
  <si>
    <t>SWAZILAND (MAIN)</t>
  </si>
  <si>
    <t xml:space="preserve">LEILES TONOTA                      </t>
  </si>
  <si>
    <t>ICP</t>
  </si>
  <si>
    <t>CARRON</t>
  </si>
  <si>
    <t>FUE / IFL / Ndc</t>
  </si>
  <si>
    <t>SWAZ</t>
  </si>
  <si>
    <t>BENON</t>
  </si>
  <si>
    <t>BENONI</t>
  </si>
  <si>
    <t xml:space="preserve">STEERING AUTO WORLD                </t>
  </si>
  <si>
    <t>Nadia</t>
  </si>
  <si>
    <t>POD received from cell 0717669109 M</t>
  </si>
  <si>
    <t>KLERK</t>
  </si>
  <si>
    <t>KLERKSDORP</t>
  </si>
  <si>
    <t xml:space="preserve">SPEEDY CAR SALES                   </t>
  </si>
  <si>
    <t>Douwlene</t>
  </si>
  <si>
    <t>POD received from cell 0734907151 M</t>
  </si>
  <si>
    <t xml:space="preserve">SMALL MOTOR                        </t>
  </si>
  <si>
    <t>SMALL MOTOR</t>
  </si>
  <si>
    <t>POD received from cell 0798632125 M</t>
  </si>
  <si>
    <t>GROBL</t>
  </si>
  <si>
    <t>GROBLERSDAL</t>
  </si>
  <si>
    <t xml:space="preserve">MC GEE $CO GROBLERSTAL             </t>
  </si>
  <si>
    <t>KHOSI</t>
  </si>
  <si>
    <t>POD received from cell 0799022174 M</t>
  </si>
  <si>
    <t>RDY</t>
  </si>
  <si>
    <t>BOKSB</t>
  </si>
  <si>
    <t>BOKSBURG</t>
  </si>
  <si>
    <t xml:space="preserve">ESTRAGON INVESTMENT                </t>
  </si>
  <si>
    <t>shelby</t>
  </si>
  <si>
    <t>POD received from cell 0837842726 M</t>
  </si>
  <si>
    <t>DURBA</t>
  </si>
  <si>
    <t>DURBAN</t>
  </si>
  <si>
    <t xml:space="preserve">KENT MOTORS CC                     </t>
  </si>
  <si>
    <t>anisa</t>
  </si>
  <si>
    <t>POD received from cell 0746098569 M</t>
  </si>
  <si>
    <t>rd1</t>
  </si>
  <si>
    <t>ORKNE</t>
  </si>
  <si>
    <t>ORKNEY</t>
  </si>
  <si>
    <t xml:space="preserve">TANNONS GROUP                      </t>
  </si>
  <si>
    <t>RONEL</t>
  </si>
  <si>
    <t>TANNONS GROUP   RANEL</t>
  </si>
  <si>
    <t>POD received from cell 0723064059 M</t>
  </si>
  <si>
    <t>VEREE</t>
  </si>
  <si>
    <t>VEREENIGING</t>
  </si>
  <si>
    <t xml:space="preserve">MOTOR GLONTE                       </t>
  </si>
  <si>
    <t>SONJA</t>
  </si>
  <si>
    <t>RDR</t>
  </si>
  <si>
    <t>MMABA</t>
  </si>
  <si>
    <t>MMABATHO</t>
  </si>
  <si>
    <t xml:space="preserve">BONDS MOTOR WORK                   </t>
  </si>
  <si>
    <t>MOHAMMED</t>
  </si>
  <si>
    <t>JEFFR</t>
  </si>
  <si>
    <t>JEFFREY'S BAY</t>
  </si>
  <si>
    <t xml:space="preserve">MOVABLE ASSETS ANTO TRADES         </t>
  </si>
  <si>
    <t>linda</t>
  </si>
  <si>
    <t>POD received from cell 0792849435 M</t>
  </si>
  <si>
    <t>RD3</t>
  </si>
  <si>
    <t xml:space="preserve">DAS TRADING                        </t>
  </si>
  <si>
    <t>leee</t>
  </si>
  <si>
    <t>POD received from cell 0848255037 M</t>
  </si>
  <si>
    <t>THAB1</t>
  </si>
  <si>
    <t>THABAZIMBI</t>
  </si>
  <si>
    <t xml:space="preserve">NORTHHAM TOYOTA                    </t>
  </si>
  <si>
    <t xml:space="preserve"> MICHAELA                     </t>
  </si>
  <si>
    <t xml:space="preserve">                                        </t>
  </si>
  <si>
    <t>capet</t>
  </si>
  <si>
    <t xml:space="preserve">H$S NADEV INVESTVEMENT             </t>
  </si>
  <si>
    <t>cornel</t>
  </si>
  <si>
    <t>RD2</t>
  </si>
  <si>
    <t>KEMPT</t>
  </si>
  <si>
    <t>KEMPTON PARK</t>
  </si>
  <si>
    <t xml:space="preserve">FAW VEHICLE MAM FACTURERS          </t>
  </si>
  <si>
    <t>ADELE</t>
  </si>
  <si>
    <t xml:space="preserve">TOP SPEED MOTORS                   </t>
  </si>
  <si>
    <t>tanya</t>
  </si>
  <si>
    <t>POD received from cell 0603956149 M</t>
  </si>
  <si>
    <t xml:space="preserve">A-F COMMERCIAL VEHICLE             </t>
  </si>
  <si>
    <t>ILLEG</t>
  </si>
  <si>
    <t xml:space="preserve">SIMELA RISK CONSULTANT             </t>
  </si>
  <si>
    <t>POD received from cell 0749203782 M</t>
  </si>
  <si>
    <t xml:space="preserve">GEARDOX S TUNE UP CENTRE           </t>
  </si>
  <si>
    <t>c willemse</t>
  </si>
  <si>
    <t>Driver late</t>
  </si>
  <si>
    <t>elw</t>
  </si>
  <si>
    <t xml:space="preserve">PARADIGM ROSE CONSULT              </t>
  </si>
  <si>
    <t>Returned to sender on waybill</t>
  </si>
  <si>
    <t>Returned to sender on waybill number R00</t>
  </si>
  <si>
    <t xml:space="preserve">TRAFICC                            </t>
  </si>
  <si>
    <t>TRACY</t>
  </si>
  <si>
    <t>Allison</t>
  </si>
  <si>
    <t>PIET2</t>
  </si>
  <si>
    <t>PIETERSBURG</t>
  </si>
  <si>
    <t xml:space="preserve">BB GROUP NISSAN                    </t>
  </si>
  <si>
    <t>Marlene</t>
  </si>
  <si>
    <t>POD received from cell 0766170219 M</t>
  </si>
  <si>
    <t xml:space="preserve">CORAL SUPPORT SERVICE              </t>
  </si>
  <si>
    <t>ERMEL</t>
  </si>
  <si>
    <t>ERMELO</t>
  </si>
  <si>
    <t xml:space="preserve">ANTO BMW                           </t>
  </si>
  <si>
    <t>ZAHREDA</t>
  </si>
  <si>
    <t>POD received from cell 0767305816 M</t>
  </si>
  <si>
    <t>VANDE</t>
  </si>
  <si>
    <t>VANDERBIJLPARK</t>
  </si>
  <si>
    <t xml:space="preserve">CAB FOR SALE                       </t>
  </si>
  <si>
    <t>VERONICA</t>
  </si>
  <si>
    <t>POD received from cell 0726258782 M</t>
  </si>
  <si>
    <t xml:space="preserve">PRIMO EXECUTIVE CARS               </t>
  </si>
  <si>
    <t>CINDY</t>
  </si>
  <si>
    <t>POD received from cell 0837117288 M</t>
  </si>
  <si>
    <t xml:space="preserve">MACCATHY LANDROVER DION            </t>
  </si>
  <si>
    <t>STRENA</t>
  </si>
  <si>
    <t>kim</t>
  </si>
  <si>
    <t>POD received from cell 0731123851 M</t>
  </si>
  <si>
    <t xml:space="preserve">POMONA RD TIMCK SALES              </t>
  </si>
  <si>
    <t>KATE</t>
  </si>
  <si>
    <t xml:space="preserve">EXECUTIVE INSURANCE BROKESR        </t>
  </si>
  <si>
    <t>SIGN ILLEDGE</t>
  </si>
  <si>
    <t>POD received from cell 0736814363 M</t>
  </si>
  <si>
    <t>UMHLA</t>
  </si>
  <si>
    <t>UMHLANGA ROCKS</t>
  </si>
  <si>
    <t xml:space="preserve">SMG UMHLANGA                       </t>
  </si>
  <si>
    <t>Serena Naidoo</t>
  </si>
  <si>
    <t>POD received from cell 0834941426 M</t>
  </si>
  <si>
    <t xml:space="preserve">EXCUTIVE INSURANCE BROCK           </t>
  </si>
  <si>
    <t>MARCUS</t>
  </si>
  <si>
    <t xml:space="preserve">SHEVAUN                       </t>
  </si>
  <si>
    <t xml:space="preserve">POD received from cell 0736814363 M     </t>
  </si>
  <si>
    <t>PAARL</t>
  </si>
  <si>
    <t xml:space="preserve">THOMP DEPT PARARL                  </t>
  </si>
  <si>
    <t>ronel</t>
  </si>
  <si>
    <t>POD received from cell 0729460926 M</t>
  </si>
  <si>
    <t>MIDRA</t>
  </si>
  <si>
    <t>MIDRAND</t>
  </si>
  <si>
    <t xml:space="preserve">CMH                                </t>
  </si>
  <si>
    <t>montez</t>
  </si>
  <si>
    <t>Late linehaul</t>
  </si>
  <si>
    <t>pph</t>
  </si>
  <si>
    <t>POD received from cell 0833616148 M</t>
  </si>
  <si>
    <t>TRICH</t>
  </si>
  <si>
    <t>TRICHARDT</t>
  </si>
  <si>
    <t xml:space="preserve">TH-SEE DUTOHANS NW                 </t>
  </si>
  <si>
    <t>JOHANNA</t>
  </si>
  <si>
    <t xml:space="preserve">DAS TRDING                         </t>
  </si>
  <si>
    <t>LESO2</t>
  </si>
  <si>
    <t>LESOTHO(OUTLYING ONLY!)</t>
  </si>
  <si>
    <t xml:space="preserve">LESOTHO MUSSAM                     </t>
  </si>
  <si>
    <t>MARLYN</t>
  </si>
  <si>
    <t>OUT / FUE / IFL / Ndc</t>
  </si>
  <si>
    <t>LES2</t>
  </si>
  <si>
    <t>SBUSISO</t>
  </si>
  <si>
    <t>POD received from cell 0783350261 M</t>
  </si>
  <si>
    <t>NAMIB</t>
  </si>
  <si>
    <t>NAMIBIA (WINDHOEK)</t>
  </si>
  <si>
    <t xml:space="preserve">MS F MOTORS                        </t>
  </si>
  <si>
    <t>VINCENT</t>
  </si>
  <si>
    <t>SIGNATURE</t>
  </si>
  <si>
    <t>NAMI</t>
  </si>
  <si>
    <t>NEWCA</t>
  </si>
  <si>
    <t>NEWCASTLE</t>
  </si>
  <si>
    <t xml:space="preserve">NAP AUTO PATZ                      </t>
  </si>
  <si>
    <t>CASSIM</t>
  </si>
  <si>
    <t>SIGNED</t>
  </si>
  <si>
    <t>POD received from cell 0728445894 M</t>
  </si>
  <si>
    <t xml:space="preserve">NORTHRAN DOYOTA                    </t>
  </si>
  <si>
    <t>JOHN NEL</t>
  </si>
  <si>
    <t>MICHAELA</t>
  </si>
  <si>
    <t xml:space="preserve">CAROL SUPPOL SEWNES                </t>
  </si>
  <si>
    <t>MARIA</t>
  </si>
  <si>
    <t>mana</t>
  </si>
  <si>
    <t>POD received from cell 0744435413 M</t>
  </si>
  <si>
    <t>STILF</t>
  </si>
  <si>
    <t>STILFONTEIN</t>
  </si>
  <si>
    <t xml:space="preserve">MOVE ANALYTICS                     </t>
  </si>
  <si>
    <t>D Van Staaden</t>
  </si>
  <si>
    <t>MRS S BRINA</t>
  </si>
  <si>
    <t>carolien</t>
  </si>
  <si>
    <t xml:space="preserve">NORTHAN TOYOTA                     </t>
  </si>
  <si>
    <t>JOHAN NA</t>
  </si>
  <si>
    <t xml:space="preserve">UNIVISION FRANCIANSEWEAR           </t>
  </si>
  <si>
    <t>THINGO CALITA</t>
  </si>
  <si>
    <t>jacob</t>
  </si>
  <si>
    <t>POD received from cell 0765694422 M</t>
  </si>
  <si>
    <t>EVAND</t>
  </si>
  <si>
    <t>EVANDER</t>
  </si>
  <si>
    <t xml:space="preserve">PRINVAS TRANSPORT                  </t>
  </si>
  <si>
    <t>DAM MOODEN</t>
  </si>
  <si>
    <t>Tracy  Naidoo</t>
  </si>
  <si>
    <t>POD received from cell 0793639585 M</t>
  </si>
  <si>
    <t xml:space="preserve">AKSON MSPECTWAR                    </t>
  </si>
  <si>
    <t>SUMAYA</t>
  </si>
  <si>
    <t>summayya</t>
  </si>
  <si>
    <t>WARMB</t>
  </si>
  <si>
    <t>WARMBAD</t>
  </si>
  <si>
    <t xml:space="preserve">WATERBERG TOYOTA                   </t>
  </si>
  <si>
    <t>ANDRE</t>
  </si>
  <si>
    <t>andre</t>
  </si>
  <si>
    <t>POD received from cell 0761271052 M</t>
  </si>
  <si>
    <t>spri1</t>
  </si>
  <si>
    <t>SPRINGBOK</t>
  </si>
  <si>
    <t xml:space="preserve">SPRINGBOK TOYOTA                   </t>
  </si>
  <si>
    <t>DERIRE</t>
  </si>
  <si>
    <t>NORMAN</t>
  </si>
  <si>
    <t>POD received from cell 0609809929 M</t>
  </si>
  <si>
    <t>RD4</t>
  </si>
  <si>
    <t xml:space="preserve">MOTO MARTIN                        </t>
  </si>
  <si>
    <t>MATIN</t>
  </si>
  <si>
    <t>francis</t>
  </si>
  <si>
    <t>POD received from cell 0825884890 M</t>
  </si>
  <si>
    <t xml:space="preserve">INTERNET EXPRESS                   </t>
  </si>
  <si>
    <t>SHARON</t>
  </si>
  <si>
    <t>JANINE</t>
  </si>
  <si>
    <t>POD received from cell 0640497784 M</t>
  </si>
  <si>
    <t xml:space="preserve">MIDLITY MOTORS                     </t>
  </si>
  <si>
    <t>MR C MINMER</t>
  </si>
  <si>
    <t>preto</t>
  </si>
  <si>
    <t>PRETORIA</t>
  </si>
  <si>
    <t xml:space="preserve">STRYDOM VAMATORS                   </t>
  </si>
  <si>
    <t>MAMAND</t>
  </si>
  <si>
    <t>marilise</t>
  </si>
  <si>
    <t>PORT3</t>
  </si>
  <si>
    <t>PORT ELIZABETH</t>
  </si>
  <si>
    <t xml:space="preserve">AUTO TRADERS                       </t>
  </si>
  <si>
    <t>CHAMBAR</t>
  </si>
  <si>
    <t>barnard</t>
  </si>
  <si>
    <t>POD received from cell 0835101103 M</t>
  </si>
  <si>
    <t>LICHT</t>
  </si>
  <si>
    <t>LICHTENBURG</t>
  </si>
  <si>
    <t xml:space="preserve">LICHTENBURG TOYOTA                 </t>
  </si>
  <si>
    <t>CHRISTO</t>
  </si>
  <si>
    <t>gaz</t>
  </si>
  <si>
    <t>GEORG</t>
  </si>
  <si>
    <t>GEORGE</t>
  </si>
  <si>
    <t xml:space="preserve">LYNN CHRODEN                       </t>
  </si>
  <si>
    <t>TONDER</t>
  </si>
  <si>
    <t>Marinda</t>
  </si>
  <si>
    <t>POD received from cell 0792871564 M</t>
  </si>
  <si>
    <t>KIREN</t>
  </si>
  <si>
    <t>Niall</t>
  </si>
  <si>
    <t>PIET1</t>
  </si>
  <si>
    <t>PIETERMARITZBURG</t>
  </si>
  <si>
    <t xml:space="preserve">PMB AUTO                           </t>
  </si>
  <si>
    <t>MECHADE</t>
  </si>
  <si>
    <t>melinda</t>
  </si>
  <si>
    <t>RDX</t>
  </si>
  <si>
    <t xml:space="preserve">TOP QUALITY                        </t>
  </si>
  <si>
    <t>MIKE</t>
  </si>
  <si>
    <t>SOME2</t>
  </si>
  <si>
    <t>SOMERSET WEST</t>
  </si>
  <si>
    <t xml:space="preserve">SONEZET NEST                       </t>
  </si>
  <si>
    <t>WOLF KREFT</t>
  </si>
  <si>
    <t>wolf</t>
  </si>
  <si>
    <t>POD received from cell 0714130879 M</t>
  </si>
  <si>
    <t xml:space="preserve">SECUNTAS                           </t>
  </si>
  <si>
    <t>SEANNE</t>
  </si>
  <si>
    <t>?</t>
  </si>
  <si>
    <t>IFL / Ndc</t>
  </si>
  <si>
    <t>FICKS</t>
  </si>
  <si>
    <t>FICKSBURG</t>
  </si>
  <si>
    <t xml:space="preserve">UMSTRAAT KAAP $BEDUF               </t>
  </si>
  <si>
    <t>naude</t>
  </si>
  <si>
    <t>POD received from cell 0794347773 M</t>
  </si>
  <si>
    <t>BETHL</t>
  </si>
  <si>
    <t>BETHLEHEM</t>
  </si>
  <si>
    <t xml:space="preserve">BETHLEHEM AURT                     </t>
  </si>
  <si>
    <t>Lauren Scott</t>
  </si>
  <si>
    <t>POD received from cell 0731643511 M</t>
  </si>
  <si>
    <t xml:space="preserve">HB POTHEM                          </t>
  </si>
  <si>
    <t>SANDUA</t>
  </si>
  <si>
    <t>Sharon</t>
  </si>
  <si>
    <t>STEL2</t>
  </si>
  <si>
    <t>STELLENBOSCH</t>
  </si>
  <si>
    <t xml:space="preserve">MERCEDES BENZ                      </t>
  </si>
  <si>
    <t>DAVE</t>
  </si>
  <si>
    <t>nazema</t>
  </si>
  <si>
    <t>POD received from cell 0785728050 M</t>
  </si>
  <si>
    <t xml:space="preserve">FOUGHT MOTORS                      </t>
  </si>
  <si>
    <t>Rene</t>
  </si>
  <si>
    <t>EAST</t>
  </si>
  <si>
    <t>EAST LONDON</t>
  </si>
  <si>
    <t xml:space="preserve">AVIS CAR SALES EAST LONDON         </t>
  </si>
  <si>
    <t>Sionade</t>
  </si>
  <si>
    <t>POD received from cell 0716163149 M</t>
  </si>
  <si>
    <t xml:space="preserve">AVIS CAR SALES PORT ELIZ           </t>
  </si>
  <si>
    <t>Cezanne</t>
  </si>
  <si>
    <t>POD received from cell 0836899932 M</t>
  </si>
  <si>
    <t>BOTS1</t>
  </si>
  <si>
    <t>BOTSWANA (GABARONE)</t>
  </si>
  <si>
    <t xml:space="preserve">ALACHITY                           </t>
  </si>
  <si>
    <t>KESIVO</t>
  </si>
  <si>
    <t>KUTLWANO</t>
  </si>
  <si>
    <t>tum</t>
  </si>
  <si>
    <t>GABO</t>
  </si>
  <si>
    <t xml:space="preserve">JUST CARS                          </t>
  </si>
  <si>
    <t>CAROL</t>
  </si>
  <si>
    <t>thabani</t>
  </si>
  <si>
    <t>PINET</t>
  </si>
  <si>
    <t>PINETOWN</t>
  </si>
  <si>
    <t xml:space="preserve">AVI CAB                            </t>
  </si>
  <si>
    <t>BIANCA COTTON</t>
  </si>
  <si>
    <t>duzi</t>
  </si>
  <si>
    <t>POD received from cell 0625063292 M</t>
  </si>
  <si>
    <t xml:space="preserve">GLOBAL RISK MANAGEMENT             </t>
  </si>
  <si>
    <t>KIKILE</t>
  </si>
  <si>
    <t>fikile</t>
  </si>
  <si>
    <t>POD received from cell 0813130718 M</t>
  </si>
  <si>
    <t>MARGA</t>
  </si>
  <si>
    <t>MARGATE</t>
  </si>
  <si>
    <t xml:space="preserve">KFN INSURANCE ASSESSORE            </t>
  </si>
  <si>
    <t>JACK</t>
  </si>
  <si>
    <t>usa</t>
  </si>
  <si>
    <t>POD received from cell 0745473242 M</t>
  </si>
  <si>
    <t xml:space="preserve">MOLOXPRESS MENLEYN                 </t>
  </si>
  <si>
    <t>LILLY</t>
  </si>
  <si>
    <t>lilly</t>
  </si>
  <si>
    <t>POD received from cell 0790678352 M</t>
  </si>
  <si>
    <t>MOSSE</t>
  </si>
  <si>
    <t>MOSSEL BAY</t>
  </si>
  <si>
    <t xml:space="preserve">MOSSELBAY FORD AND MOTORS          </t>
  </si>
  <si>
    <t>ALIDA</t>
  </si>
  <si>
    <t>alida</t>
  </si>
  <si>
    <t xml:space="preserve">RONNE AND ASSOCIATES               </t>
  </si>
  <si>
    <t>LEE ANNE</t>
  </si>
  <si>
    <t>s watters</t>
  </si>
  <si>
    <t>POD received from cell 0824283800 M</t>
  </si>
  <si>
    <t>VERUL</t>
  </si>
  <si>
    <t>VERULAM</t>
  </si>
  <si>
    <t xml:space="preserve">MARNIC AUTO HOLDINGS               </t>
  </si>
  <si>
    <t>EVEHNE</t>
  </si>
  <si>
    <t>Evelyn</t>
  </si>
  <si>
    <t>POD received from cell 0780094378 M</t>
  </si>
  <si>
    <t>POTGI</t>
  </si>
  <si>
    <t>POTGIETERSRUS</t>
  </si>
  <si>
    <t xml:space="preserve">TRASCHTAN TRADING                  </t>
  </si>
  <si>
    <t>DAANTIRE</t>
  </si>
  <si>
    <t>Zelda</t>
  </si>
  <si>
    <t>POD received from cell 0762149108 M</t>
  </si>
  <si>
    <t xml:space="preserve">SHELFCO INVESTMENTS                </t>
  </si>
  <si>
    <t>SANA SMITH</t>
  </si>
  <si>
    <t>vani</t>
  </si>
  <si>
    <t>POD received from cell 0767999848 M</t>
  </si>
  <si>
    <t xml:space="preserve">GP AUTO                            </t>
  </si>
  <si>
    <t>PEDICT</t>
  </si>
  <si>
    <t>shannaZ</t>
  </si>
  <si>
    <t>LADYB</t>
  </si>
  <si>
    <t>LADYBRAND</t>
  </si>
  <si>
    <t xml:space="preserve">CHENTA RICK CONS                   </t>
  </si>
  <si>
    <t>MR P TANSER</t>
  </si>
  <si>
    <t>MONYANE</t>
  </si>
  <si>
    <t>POD received from cell 0718189073 M</t>
  </si>
  <si>
    <t xml:space="preserve">MB STELLENBOSCH                    </t>
  </si>
  <si>
    <t>NAZEMA ADILAY</t>
  </si>
  <si>
    <t>CITRU</t>
  </si>
  <si>
    <t>CITRUSDAL</t>
  </si>
  <si>
    <t xml:space="preserve">CUTRUSDAL TOYOTA                   </t>
  </si>
  <si>
    <t>THILDA BOOYSEA</t>
  </si>
  <si>
    <t>A BOOYSEN</t>
  </si>
  <si>
    <t>POD received from cell 0743136404 M</t>
  </si>
  <si>
    <t>LYDEN</t>
  </si>
  <si>
    <t>LYDENBURG</t>
  </si>
  <si>
    <t xml:space="preserve">LYDENBURG TOYOTA                   </t>
  </si>
  <si>
    <t>NADIA</t>
  </si>
  <si>
    <t>n venter</t>
  </si>
  <si>
    <t>POD received from cell 0648706607 M</t>
  </si>
  <si>
    <t xml:space="preserve">BETHLEHEM NISSAN                   </t>
  </si>
  <si>
    <t>RETHA</t>
  </si>
  <si>
    <t>Jaqueline</t>
  </si>
  <si>
    <t>SCHWE</t>
  </si>
  <si>
    <t>SCHWEIZER-RENEKE</t>
  </si>
  <si>
    <t xml:space="preserve">KARIUS FORD AND MAYERS             </t>
  </si>
  <si>
    <t>FREDDEN</t>
  </si>
  <si>
    <t>William</t>
  </si>
  <si>
    <t>POD received from cell 0760858098 M</t>
  </si>
  <si>
    <t xml:space="preserve">KEMPTSEN SED                       </t>
  </si>
  <si>
    <t>j oosthuizen</t>
  </si>
  <si>
    <t>TEB</t>
  </si>
  <si>
    <t>HEID2</t>
  </si>
  <si>
    <t>HEIDELBERG (TVL)</t>
  </si>
  <si>
    <t xml:space="preserve">AUTO IN                            </t>
  </si>
  <si>
    <t>KARLINE</t>
  </si>
  <si>
    <t>JADDIE</t>
  </si>
  <si>
    <t>RDD</t>
  </si>
  <si>
    <t xml:space="preserve">MEWSHELF                           </t>
  </si>
  <si>
    <t>alina</t>
  </si>
  <si>
    <t>Consignee not available)</t>
  </si>
  <si>
    <t>let</t>
  </si>
  <si>
    <t xml:space="preserve">PANELSHELF                         </t>
  </si>
  <si>
    <t>JOSHIN</t>
  </si>
  <si>
    <t>ZEUBYGA</t>
  </si>
  <si>
    <t xml:space="preserve">PRIME MERIDIAN DIRECT              </t>
  </si>
  <si>
    <t>BRIAN</t>
  </si>
  <si>
    <t>SIMANGELE</t>
  </si>
  <si>
    <t>POD received from cell 0826673129 M</t>
  </si>
  <si>
    <t xml:space="preserve">GARESB INSURANCE BROKERS           </t>
  </si>
  <si>
    <t>MICHELE</t>
  </si>
  <si>
    <t>NANCY</t>
  </si>
  <si>
    <t xml:space="preserve">EXCLUSIVE RISK SOL                 </t>
  </si>
  <si>
    <t>MAMOCHENG</t>
  </si>
  <si>
    <t>MAMONAHENG</t>
  </si>
  <si>
    <t xml:space="preserve">OOS VRYSTAAT KAAP BEDENF           </t>
  </si>
  <si>
    <t>DARINS</t>
  </si>
  <si>
    <t>JARIS</t>
  </si>
  <si>
    <t xml:space="preserve">JAGNEN LAND ROVER DURBN            </t>
  </si>
  <si>
    <t>SHEENA</t>
  </si>
  <si>
    <t xml:space="preserve">ESICOM LTED                        </t>
  </si>
  <si>
    <t>VENDOR MANAGEMENT</t>
  </si>
  <si>
    <t>DORRIES</t>
  </si>
  <si>
    <t xml:space="preserve">WESBANK FNB VANISIA                </t>
  </si>
  <si>
    <t>ICD</t>
  </si>
  <si>
    <t>SUZETTE JANSE VAN VUUREN</t>
  </si>
  <si>
    <t>IFL / FUE</t>
  </si>
  <si>
    <t xml:space="preserve">JAGMA LAND ROVEU                   </t>
  </si>
  <si>
    <t>LUKAB</t>
  </si>
  <si>
    <t>Chandre</t>
  </si>
  <si>
    <t>POD received from cell 0646099166 M</t>
  </si>
  <si>
    <t xml:space="preserve">GERHARD RORIBRAND                  </t>
  </si>
  <si>
    <t>GERHARD RORIBRAND</t>
  </si>
  <si>
    <t>POD received from cell 0769790129 M</t>
  </si>
  <si>
    <t>HERMA</t>
  </si>
  <si>
    <t>HERMANUS</t>
  </si>
  <si>
    <t xml:space="preserve">HERMANUS TOYOTA                    </t>
  </si>
  <si>
    <t>JOHAN DIE KOCK</t>
  </si>
  <si>
    <t>J VAN ZYL</t>
  </si>
  <si>
    <t>Outlying delivery location</t>
  </si>
  <si>
    <t>NGF</t>
  </si>
  <si>
    <t>POD received from cell 0712080686 M</t>
  </si>
  <si>
    <t xml:space="preserve">TRANS UNION                        </t>
  </si>
  <si>
    <t>BRAKP</t>
  </si>
  <si>
    <t>BRAKPAN</t>
  </si>
  <si>
    <t xml:space="preserve">BIKING BRAKPAN                     </t>
  </si>
  <si>
    <t>WERNER</t>
  </si>
  <si>
    <t>POD received from cell 0767121036 M</t>
  </si>
  <si>
    <t xml:space="preserve">LES MICHAELIS INSURANCE            </t>
  </si>
  <si>
    <t>CATHY</t>
  </si>
  <si>
    <t>Janet</t>
  </si>
  <si>
    <t>POD received from cell 0835257179 M</t>
  </si>
  <si>
    <t>ALBE2</t>
  </si>
  <si>
    <t>ALBERTON</t>
  </si>
  <si>
    <t xml:space="preserve">INSURANCE BROKERS                  </t>
  </si>
  <si>
    <t>DAVID</t>
  </si>
  <si>
    <t>ILLEGE</t>
  </si>
  <si>
    <t>ESHOW</t>
  </si>
  <si>
    <t>ESHOWE</t>
  </si>
  <si>
    <t xml:space="preserve">FAST TOYOTA                        </t>
  </si>
  <si>
    <t>ALEX</t>
  </si>
  <si>
    <t>Alex</t>
  </si>
  <si>
    <t>POD received from cell 0606762579 M</t>
  </si>
  <si>
    <t>Bennie</t>
  </si>
  <si>
    <t xml:space="preserve">MIA SULTAN ASSOCIATION             </t>
  </si>
  <si>
    <t>shabbera</t>
  </si>
  <si>
    <t>POD received from cell 0732237417 M</t>
  </si>
  <si>
    <t>NABOO</t>
  </si>
  <si>
    <t>NABOOMSPRUIT</t>
  </si>
  <si>
    <t xml:space="preserve">NABOOM TOYOTA                      </t>
  </si>
  <si>
    <t>FRANCINA</t>
  </si>
  <si>
    <t>N/A</t>
  </si>
  <si>
    <t>JO SIEBRITS  THABO LELAKA</t>
  </si>
  <si>
    <t>Sibusiso</t>
  </si>
  <si>
    <t>j17988</t>
  </si>
  <si>
    <t xml:space="preserve">TRANS UNION CRAFT                  </t>
  </si>
  <si>
    <t>SHINANI</t>
  </si>
  <si>
    <t>MR M.R.M</t>
  </si>
  <si>
    <t xml:space="preserve">RCS                                </t>
  </si>
  <si>
    <t>NATALIE</t>
  </si>
  <si>
    <t>Natalie</t>
  </si>
  <si>
    <t>POD received from cell 0814169974 M</t>
  </si>
  <si>
    <t xml:space="preserve">TRANSUNION DURBAN                  </t>
  </si>
  <si>
    <t>NABS SHAIK</t>
  </si>
  <si>
    <t>THABO</t>
  </si>
  <si>
    <t>nabs</t>
  </si>
  <si>
    <t>ssh</t>
  </si>
  <si>
    <t xml:space="preserve">WHIVALE ANTO                       </t>
  </si>
  <si>
    <t>MRS SM ROTES</t>
  </si>
  <si>
    <t>Botes</t>
  </si>
  <si>
    <t xml:space="preserve">STANDAUS BAUR SWATI                </t>
  </si>
  <si>
    <t>NONHLANHLA</t>
  </si>
  <si>
    <t>SWAZ1</t>
  </si>
  <si>
    <t>SWAZILAND (OUTLYING)</t>
  </si>
  <si>
    <t xml:space="preserve">MATDA SWARAND                      </t>
  </si>
  <si>
    <t>A TLOPHE</t>
  </si>
  <si>
    <t>SWAO</t>
  </si>
  <si>
    <t xml:space="preserve">SNAASE MOSES                       </t>
  </si>
  <si>
    <t>AMINA VADIA</t>
  </si>
  <si>
    <t>AMIYA</t>
  </si>
  <si>
    <t>ISIPI</t>
  </si>
  <si>
    <t>ISIPINGO</t>
  </si>
  <si>
    <t xml:space="preserve">SE MANSOOR CO                      </t>
  </si>
  <si>
    <t>MR SE MANSOON</t>
  </si>
  <si>
    <t xml:space="preserve">APPROVED AUTO                      </t>
  </si>
  <si>
    <t>JOEY WAKRANS</t>
  </si>
  <si>
    <t>LEE</t>
  </si>
  <si>
    <t xml:space="preserve">TOP SPEED MOTOTRS                  </t>
  </si>
  <si>
    <t>TANGA DU PON</t>
  </si>
  <si>
    <t xml:space="preserve">BLUE INGUNE                        </t>
  </si>
  <si>
    <t>NIVO VAN TONDER</t>
  </si>
  <si>
    <t xml:space="preserve">TWANORZE MOON FRADUNA              </t>
  </si>
  <si>
    <t>WAREN</t>
  </si>
  <si>
    <t>terusha</t>
  </si>
  <si>
    <t>RUSTE</t>
  </si>
  <si>
    <t>RUSTENBURG</t>
  </si>
  <si>
    <t xml:space="preserve">MOTORS                             </t>
  </si>
  <si>
    <t>AMGALE</t>
  </si>
  <si>
    <t xml:space="preserve">THE PARK KNDER                     </t>
  </si>
  <si>
    <t>[IA MIDELL</t>
  </si>
  <si>
    <t xml:space="preserve">XALOROR LOMS                       </t>
  </si>
  <si>
    <t>LUS</t>
  </si>
  <si>
    <t>charne</t>
  </si>
  <si>
    <t>VERWO</t>
  </si>
  <si>
    <t>CENTURION</t>
  </si>
  <si>
    <t xml:space="preserve">MR GC ROKEBRAND                    </t>
  </si>
  <si>
    <t>KARAVA</t>
  </si>
  <si>
    <t>MR GC ROKEBRAND</t>
  </si>
  <si>
    <t xml:space="preserve">CRESCENT CAR SALES                 </t>
  </si>
  <si>
    <t>S MELAM</t>
  </si>
  <si>
    <t>zeenatan</t>
  </si>
  <si>
    <t>POD received from cell 0782274968 M</t>
  </si>
  <si>
    <t xml:space="preserve">AUTO IMAGE                         </t>
  </si>
  <si>
    <t>MALETTA</t>
  </si>
  <si>
    <t>nicoletta</t>
  </si>
  <si>
    <t xml:space="preserve">CAMITORANE                         </t>
  </si>
  <si>
    <t>NATASHA</t>
  </si>
  <si>
    <t>LJ MARX</t>
  </si>
  <si>
    <t>EMPAN</t>
  </si>
  <si>
    <t>EMPANGENI</t>
  </si>
  <si>
    <t xml:space="preserve">BOM LIBERBARY ANOL                 </t>
  </si>
  <si>
    <t>JURETTE SLUBAUE</t>
  </si>
  <si>
    <t>jolene</t>
  </si>
  <si>
    <t>POD received from cell 0721932466 M</t>
  </si>
  <si>
    <t xml:space="preserve">TARAET YTWOR SALES                 </t>
  </si>
  <si>
    <t>DOLLY</t>
  </si>
  <si>
    <t>charlie</t>
  </si>
  <si>
    <t>VRYBU</t>
  </si>
  <si>
    <t>VRYBURG</t>
  </si>
  <si>
    <t xml:space="preserve">SUREME ANTO                        </t>
  </si>
  <si>
    <t>KAREN RYNNERS</t>
  </si>
  <si>
    <t>kareen</t>
  </si>
  <si>
    <t>POD received from cell 0638048948 M</t>
  </si>
  <si>
    <t xml:space="preserve">AVIS NAMIBIA                       </t>
  </si>
  <si>
    <t>CRIS POLICTNWEY</t>
  </si>
  <si>
    <t>DOCS</t>
  </si>
  <si>
    <t xml:space="preserve">MK MOTORS                          </t>
  </si>
  <si>
    <t>MANDY</t>
  </si>
  <si>
    <t>RICHA</t>
  </si>
  <si>
    <t>RICHARDS BAY</t>
  </si>
  <si>
    <t xml:space="preserve">ANNODS MOTORS                      </t>
  </si>
  <si>
    <t xml:space="preserve">EMILE GERBER                       </t>
  </si>
  <si>
    <t>EMILE GERBER</t>
  </si>
  <si>
    <t xml:space="preserve">BISTINCHVE CHOICE                  </t>
  </si>
  <si>
    <t xml:space="preserve">PRS CAN SALES                      </t>
  </si>
  <si>
    <t>RAKESHA</t>
  </si>
  <si>
    <t xml:space="preserve">DAS TRADNA                         </t>
  </si>
  <si>
    <t xml:space="preserve">1 M MOTORS                         </t>
  </si>
  <si>
    <t>JG VENETER</t>
  </si>
  <si>
    <t xml:space="preserve">SHELCO                             </t>
  </si>
  <si>
    <t>VAN IRUSON</t>
  </si>
  <si>
    <t>STRAN</t>
  </si>
  <si>
    <t>STRAND</t>
  </si>
  <si>
    <t xml:space="preserve">PRIWEST MOTOR GRUP                 </t>
  </si>
  <si>
    <t>UMTELLE</t>
  </si>
  <si>
    <t xml:space="preserve">BS POLOKWANE                       </t>
  </si>
  <si>
    <t>MADELEINE MULLER</t>
  </si>
  <si>
    <t xml:space="preserve">JOHN PEARSON                       </t>
  </si>
  <si>
    <t>JODY</t>
  </si>
  <si>
    <t xml:space="preserve">MOFAR                  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</si>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</sst>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154"/>
  <sheetViews>
    <sheetView tabSelected="1" topLeftCell="A145" workbookViewId="0">
      <selection activeCell="A151" sqref="A151:CM151"/>
    </sheetView>
  </sheetViews>
  <sheetFormatPr defaultRowHeight="15"/>
  <cols>
    <col min="1" max="1" width="7.42578125" bestFit="1" customWidth="1"/>
    <col min="2" max="2" width="35.7109375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140625" bestFit="1" customWidth="1"/>
    <col min="9" max="9" width="15.5703125" bestFit="1" customWidth="1"/>
    <col min="10" max="10" width="31" bestFit="1" customWidth="1"/>
    <col min="11" max="11" width="16.140625" bestFit="1" customWidth="1"/>
    <col min="12" max="12" width="8.140625" bestFit="1" customWidth="1"/>
    <col min="13" max="13" width="25.7109375" bestFit="1" customWidth="1"/>
    <col min="14" max="14" width="34.42578125" bestFit="1" customWidth="1"/>
    <col min="15" max="15" width="4.85546875" bestFit="1" customWidth="1"/>
    <col min="16" max="16" width="16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8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7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8" bestFit="1" customWidth="1"/>
    <col min="66" max="66" width="9" bestFit="1" customWidth="1"/>
    <col min="68" max="68" width="18.42578125" bestFit="1" customWidth="1"/>
    <col min="69" max="69" width="27" bestFit="1" customWidth="1"/>
    <col min="70" max="70" width="15.42578125" bestFit="1" customWidth="1"/>
    <col min="71" max="71" width="10.7109375" bestFit="1" customWidth="1"/>
    <col min="72" max="72" width="9.7109375" bestFit="1" customWidth="1"/>
    <col min="73" max="73" width="28.285156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19.28515625" bestFit="1" customWidth="1"/>
    <col min="79" max="79" width="39.7109375" bestFit="1" customWidth="1"/>
    <col min="80" max="80" width="9" bestFit="1" customWidth="1"/>
    <col min="81" max="81" width="25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"009936380785"</f>
        <v>009936380785</v>
      </c>
      <c r="F2" s="3">
        <v>43011</v>
      </c>
      <c r="G2" s="2">
        <v>201804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80</v>
      </c>
      <c r="O2" s="2" t="s">
        <v>81</v>
      </c>
      <c r="P2" s="2" t="str">
        <f>"NA                            "</f>
        <v xml:space="preserve">NA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6.39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0.2</v>
      </c>
      <c r="BK2" s="2">
        <v>1</v>
      </c>
      <c r="BL2" s="2">
        <v>64.040000000000006</v>
      </c>
      <c r="BM2" s="2">
        <v>8.9700000000000006</v>
      </c>
      <c r="BN2" s="2">
        <v>73.010000000000005</v>
      </c>
      <c r="BO2" s="2">
        <v>73.010000000000005</v>
      </c>
      <c r="BP2" s="2"/>
      <c r="BQ2" s="2"/>
      <c r="BR2" s="2" t="s">
        <v>82</v>
      </c>
      <c r="BS2" s="3">
        <v>43012</v>
      </c>
      <c r="BT2" s="4">
        <v>0.37847222222222227</v>
      </c>
      <c r="BU2" s="2" t="s">
        <v>83</v>
      </c>
      <c r="BV2" s="2" t="s">
        <v>84</v>
      </c>
      <c r="BW2" s="2"/>
      <c r="BX2" s="2"/>
      <c r="BY2" s="2">
        <v>1200</v>
      </c>
      <c r="BZ2" s="2"/>
      <c r="CA2" s="2" t="s">
        <v>85</v>
      </c>
      <c r="CB2" s="2"/>
      <c r="CC2" s="2" t="s">
        <v>79</v>
      </c>
      <c r="CD2" s="2">
        <v>9300</v>
      </c>
      <c r="CE2" s="2" t="s">
        <v>86</v>
      </c>
      <c r="CF2" s="5">
        <v>43013</v>
      </c>
      <c r="CG2" s="2"/>
      <c r="CH2" s="2"/>
      <c r="CI2" s="2">
        <v>1</v>
      </c>
      <c r="CJ2" s="2">
        <v>1</v>
      </c>
      <c r="CK2" s="2" t="s">
        <v>87</v>
      </c>
      <c r="CL2" s="2" t="s">
        <v>88</v>
      </c>
      <c r="CM2" s="2"/>
    </row>
    <row r="3" spans="1:91">
      <c r="A3" s="2" t="s">
        <v>71</v>
      </c>
      <c r="B3" s="2" t="s">
        <v>72</v>
      </c>
      <c r="C3" s="2" t="s">
        <v>73</v>
      </c>
      <c r="D3" s="2"/>
      <c r="E3" s="2" t="str">
        <f>"009936380860"</f>
        <v>009936380860</v>
      </c>
      <c r="F3" s="3">
        <v>43010</v>
      </c>
      <c r="G3" s="2">
        <v>201804</v>
      </c>
      <c r="H3" s="2" t="s">
        <v>74</v>
      </c>
      <c r="I3" s="2" t="s">
        <v>75</v>
      </c>
      <c r="J3" s="2" t="s">
        <v>76</v>
      </c>
      <c r="K3" s="2" t="s">
        <v>77</v>
      </c>
      <c r="L3" s="2" t="s">
        <v>89</v>
      </c>
      <c r="M3" s="2" t="s">
        <v>90</v>
      </c>
      <c r="N3" s="2" t="s">
        <v>91</v>
      </c>
      <c r="O3" s="2" t="s">
        <v>81</v>
      </c>
      <c r="P3" s="2" t="str">
        <f>"NA                            "</f>
        <v xml:space="preserve">NA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9.3000000000000007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0.5</v>
      </c>
      <c r="BJ3" s="2">
        <v>0.2</v>
      </c>
      <c r="BK3" s="2">
        <v>1</v>
      </c>
      <c r="BL3" s="2">
        <v>90.94</v>
      </c>
      <c r="BM3" s="2">
        <v>12.73</v>
      </c>
      <c r="BN3" s="2">
        <v>103.67</v>
      </c>
      <c r="BO3" s="2">
        <v>103.67</v>
      </c>
      <c r="BP3" s="2"/>
      <c r="BQ3" s="2" t="s">
        <v>92</v>
      </c>
      <c r="BR3" s="2" t="s">
        <v>82</v>
      </c>
      <c r="BS3" s="3">
        <v>43011</v>
      </c>
      <c r="BT3" s="4">
        <v>0.41666666666666669</v>
      </c>
      <c r="BU3" s="2" t="s">
        <v>93</v>
      </c>
      <c r="BV3" s="2" t="s">
        <v>84</v>
      </c>
      <c r="BW3" s="2"/>
      <c r="BX3" s="2"/>
      <c r="BY3" s="2">
        <v>1200</v>
      </c>
      <c r="BZ3" s="2"/>
      <c r="CA3" s="2"/>
      <c r="CB3" s="2"/>
      <c r="CC3" s="2" t="s">
        <v>90</v>
      </c>
      <c r="CD3" s="2">
        <v>4450</v>
      </c>
      <c r="CE3" s="2" t="s">
        <v>86</v>
      </c>
      <c r="CF3" s="5">
        <v>43012</v>
      </c>
      <c r="CG3" s="2"/>
      <c r="CH3" s="2"/>
      <c r="CI3" s="2">
        <v>1</v>
      </c>
      <c r="CJ3" s="2">
        <v>1</v>
      </c>
      <c r="CK3" s="2" t="s">
        <v>94</v>
      </c>
      <c r="CL3" s="2" t="s">
        <v>88</v>
      </c>
      <c r="CM3" s="2"/>
    </row>
    <row r="4" spans="1:91">
      <c r="A4" s="2" t="s">
        <v>71</v>
      </c>
      <c r="B4" s="2" t="s">
        <v>72</v>
      </c>
      <c r="C4" s="2" t="s">
        <v>73</v>
      </c>
      <c r="D4" s="2"/>
      <c r="E4" s="2" t="str">
        <f>"009936380773"</f>
        <v>009936380773</v>
      </c>
      <c r="F4" s="3">
        <v>43010</v>
      </c>
      <c r="G4" s="2">
        <v>201804</v>
      </c>
      <c r="H4" s="2" t="s">
        <v>74</v>
      </c>
      <c r="I4" s="2" t="s">
        <v>75</v>
      </c>
      <c r="J4" s="2" t="s">
        <v>76</v>
      </c>
      <c r="K4" s="2" t="s">
        <v>77</v>
      </c>
      <c r="L4" s="2" t="s">
        <v>95</v>
      </c>
      <c r="M4" s="2" t="s">
        <v>96</v>
      </c>
      <c r="N4" s="2" t="s">
        <v>97</v>
      </c>
      <c r="O4" s="2" t="s">
        <v>81</v>
      </c>
      <c r="P4" s="2" t="str">
        <f>"NA                            "</f>
        <v xml:space="preserve">NA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6.39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64.040000000000006</v>
      </c>
      <c r="BM4" s="2">
        <v>8.9700000000000006</v>
      </c>
      <c r="BN4" s="2">
        <v>73.010000000000005</v>
      </c>
      <c r="BO4" s="2">
        <v>73.010000000000005</v>
      </c>
      <c r="BP4" s="2"/>
      <c r="BQ4" s="2" t="s">
        <v>98</v>
      </c>
      <c r="BR4" s="2" t="s">
        <v>82</v>
      </c>
      <c r="BS4" s="3">
        <v>43011</v>
      </c>
      <c r="BT4" s="4">
        <v>0.44444444444444442</v>
      </c>
      <c r="BU4" s="2" t="s">
        <v>99</v>
      </c>
      <c r="BV4" s="2" t="s">
        <v>84</v>
      </c>
      <c r="BW4" s="2"/>
      <c r="BX4" s="2"/>
      <c r="BY4" s="2">
        <v>1200</v>
      </c>
      <c r="BZ4" s="2"/>
      <c r="CA4" s="2" t="s">
        <v>100</v>
      </c>
      <c r="CB4" s="2"/>
      <c r="CC4" s="2" t="s">
        <v>96</v>
      </c>
      <c r="CD4" s="2">
        <v>1709</v>
      </c>
      <c r="CE4" s="2" t="s">
        <v>86</v>
      </c>
      <c r="CF4" s="5">
        <v>43012</v>
      </c>
      <c r="CG4" s="2"/>
      <c r="CH4" s="2"/>
      <c r="CI4" s="2">
        <v>1</v>
      </c>
      <c r="CJ4" s="2">
        <v>1</v>
      </c>
      <c r="CK4" s="2" t="s">
        <v>101</v>
      </c>
      <c r="CL4" s="2" t="s">
        <v>88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"019910551109"</f>
        <v>019910551109</v>
      </c>
      <c r="F5" s="3">
        <v>43011</v>
      </c>
      <c r="G5" s="2">
        <v>201804</v>
      </c>
      <c r="H5" s="2" t="s">
        <v>102</v>
      </c>
      <c r="I5" s="2" t="s">
        <v>103</v>
      </c>
      <c r="J5" s="2" t="s">
        <v>104</v>
      </c>
      <c r="K5" s="2" t="s">
        <v>77</v>
      </c>
      <c r="L5" s="2" t="s">
        <v>74</v>
      </c>
      <c r="M5" s="2" t="s">
        <v>75</v>
      </c>
      <c r="N5" s="2" t="s">
        <v>76</v>
      </c>
      <c r="O5" s="2" t="s">
        <v>105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28.41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9.6</v>
      </c>
      <c r="BJ5" s="2">
        <v>12.2</v>
      </c>
      <c r="BK5" s="2">
        <v>12.5</v>
      </c>
      <c r="BL5" s="2">
        <v>262.41000000000003</v>
      </c>
      <c r="BM5" s="2">
        <v>36.74</v>
      </c>
      <c r="BN5" s="2">
        <v>299.14999999999998</v>
      </c>
      <c r="BO5" s="2">
        <v>299.14999999999998</v>
      </c>
      <c r="BP5" s="2"/>
      <c r="BQ5" s="2" t="s">
        <v>106</v>
      </c>
      <c r="BR5" s="2" t="s">
        <v>107</v>
      </c>
      <c r="BS5" s="3">
        <v>43012</v>
      </c>
      <c r="BT5" s="4">
        <v>0.35416666666666669</v>
      </c>
      <c r="BU5" s="2" t="s">
        <v>108</v>
      </c>
      <c r="BV5" s="2" t="s">
        <v>84</v>
      </c>
      <c r="BW5" s="2"/>
      <c r="BX5" s="2"/>
      <c r="BY5" s="2">
        <v>61112.160000000003</v>
      </c>
      <c r="BZ5" s="2" t="s">
        <v>27</v>
      </c>
      <c r="CA5" s="2" t="s">
        <v>109</v>
      </c>
      <c r="CB5" s="2"/>
      <c r="CC5" s="2" t="s">
        <v>75</v>
      </c>
      <c r="CD5" s="2">
        <v>2196</v>
      </c>
      <c r="CE5" s="2" t="s">
        <v>86</v>
      </c>
      <c r="CF5" s="5">
        <v>43013</v>
      </c>
      <c r="CG5" s="2"/>
      <c r="CH5" s="2"/>
      <c r="CI5" s="2">
        <v>1</v>
      </c>
      <c r="CJ5" s="2">
        <v>1</v>
      </c>
      <c r="CK5" s="2">
        <v>21</v>
      </c>
      <c r="CL5" s="2" t="s">
        <v>88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"009935331509"</f>
        <v>009935331509</v>
      </c>
      <c r="F6" s="3">
        <v>43011</v>
      </c>
      <c r="G6" s="2">
        <v>201804</v>
      </c>
      <c r="H6" s="2" t="s">
        <v>74</v>
      </c>
      <c r="I6" s="2" t="s">
        <v>75</v>
      </c>
      <c r="J6" s="2" t="s">
        <v>76</v>
      </c>
      <c r="K6" s="2" t="s">
        <v>77</v>
      </c>
      <c r="L6" s="2" t="s">
        <v>102</v>
      </c>
      <c r="M6" s="2" t="s">
        <v>103</v>
      </c>
      <c r="N6" s="2" t="s">
        <v>110</v>
      </c>
      <c r="O6" s="2" t="s">
        <v>105</v>
      </c>
      <c r="P6" s="2" t="str">
        <f t="shared" ref="P6:P69" si="0">"NA                            "</f>
        <v xml:space="preserve">NA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4.55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0.5</v>
      </c>
      <c r="BJ6" s="2">
        <v>0.2</v>
      </c>
      <c r="BK6" s="2">
        <v>0.5</v>
      </c>
      <c r="BL6" s="2">
        <v>41.99</v>
      </c>
      <c r="BM6" s="2">
        <v>5.88</v>
      </c>
      <c r="BN6" s="2">
        <v>47.87</v>
      </c>
      <c r="BO6" s="2">
        <v>47.87</v>
      </c>
      <c r="BP6" s="2"/>
      <c r="BQ6" s="2"/>
      <c r="BR6" s="2" t="s">
        <v>82</v>
      </c>
      <c r="BS6" s="3">
        <v>43012</v>
      </c>
      <c r="BT6" s="4">
        <v>0.47291666666666665</v>
      </c>
      <c r="BU6" s="2" t="s">
        <v>111</v>
      </c>
      <c r="BV6" s="2" t="s">
        <v>88</v>
      </c>
      <c r="BW6" s="2" t="s">
        <v>112</v>
      </c>
      <c r="BX6" s="2" t="s">
        <v>113</v>
      </c>
      <c r="BY6" s="2">
        <v>1200</v>
      </c>
      <c r="BZ6" s="2" t="s">
        <v>27</v>
      </c>
      <c r="CA6" s="2" t="s">
        <v>114</v>
      </c>
      <c r="CB6" s="2"/>
      <c r="CC6" s="2" t="s">
        <v>103</v>
      </c>
      <c r="CD6" s="2">
        <v>8000</v>
      </c>
      <c r="CE6" s="2" t="s">
        <v>86</v>
      </c>
      <c r="CF6" s="5">
        <v>43013</v>
      </c>
      <c r="CG6" s="2"/>
      <c r="CH6" s="2"/>
      <c r="CI6" s="2">
        <v>1</v>
      </c>
      <c r="CJ6" s="2">
        <v>1</v>
      </c>
      <c r="CK6" s="2">
        <v>21</v>
      </c>
      <c r="CL6" s="2" t="s">
        <v>88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"009936380777"</f>
        <v>009936380777</v>
      </c>
      <c r="F7" s="3">
        <v>43011</v>
      </c>
      <c r="G7" s="2">
        <v>201804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115</v>
      </c>
      <c r="M7" s="2" t="s">
        <v>116</v>
      </c>
      <c r="N7" s="2" t="s">
        <v>117</v>
      </c>
      <c r="O7" s="2" t="s">
        <v>118</v>
      </c>
      <c r="P7" s="2" t="str">
        <f t="shared" si="0"/>
        <v xml:space="preserve">NA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36.090000000000003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142.28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</v>
      </c>
      <c r="BJ7" s="2">
        <v>0.2</v>
      </c>
      <c r="BK7" s="2">
        <v>1</v>
      </c>
      <c r="BL7" s="2">
        <v>475.66</v>
      </c>
      <c r="BM7" s="2">
        <v>0</v>
      </c>
      <c r="BN7" s="2">
        <v>475.66</v>
      </c>
      <c r="BO7" s="2">
        <v>475.66</v>
      </c>
      <c r="BP7" s="2"/>
      <c r="BQ7" s="2"/>
      <c r="BR7" s="2" t="s">
        <v>82</v>
      </c>
      <c r="BS7" s="3">
        <v>43013</v>
      </c>
      <c r="BT7" s="4">
        <v>0.12986111111111112</v>
      </c>
      <c r="BU7" s="2" t="s">
        <v>119</v>
      </c>
      <c r="BV7" s="2"/>
      <c r="BW7" s="2"/>
      <c r="BX7" s="2"/>
      <c r="BY7" s="2">
        <v>1200</v>
      </c>
      <c r="BZ7" s="2" t="s">
        <v>120</v>
      </c>
      <c r="CA7" s="2"/>
      <c r="CB7" s="2"/>
      <c r="CC7" s="2" t="s">
        <v>116</v>
      </c>
      <c r="CD7" s="2" t="s">
        <v>121</v>
      </c>
      <c r="CE7" s="2" t="s">
        <v>86</v>
      </c>
      <c r="CF7" s="2"/>
      <c r="CG7" s="2"/>
      <c r="CH7" s="2"/>
      <c r="CI7" s="2">
        <v>0</v>
      </c>
      <c r="CJ7" s="2">
        <v>0</v>
      </c>
      <c r="CK7" s="2">
        <v>521</v>
      </c>
      <c r="CL7" s="2" t="s">
        <v>88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"009936380792"</f>
        <v>009936380792</v>
      </c>
      <c r="F8" s="3">
        <v>43011</v>
      </c>
      <c r="G8" s="2">
        <v>201804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122</v>
      </c>
      <c r="M8" s="2" t="s">
        <v>123</v>
      </c>
      <c r="N8" s="2" t="s">
        <v>124</v>
      </c>
      <c r="O8" s="2" t="s">
        <v>81</v>
      </c>
      <c r="P8" s="2" t="str">
        <f t="shared" si="0"/>
        <v xml:space="preserve">NA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6.39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1</v>
      </c>
      <c r="BI8" s="2">
        <v>1</v>
      </c>
      <c r="BJ8" s="2">
        <v>0</v>
      </c>
      <c r="BK8" s="2">
        <v>1</v>
      </c>
      <c r="BL8" s="2">
        <v>64.040000000000006</v>
      </c>
      <c r="BM8" s="2">
        <v>8.9700000000000006</v>
      </c>
      <c r="BN8" s="2">
        <v>73.010000000000005</v>
      </c>
      <c r="BO8" s="2">
        <v>73.010000000000005</v>
      </c>
      <c r="BP8" s="2"/>
      <c r="BQ8" s="2"/>
      <c r="BR8" s="2" t="s">
        <v>82</v>
      </c>
      <c r="BS8" s="3">
        <v>43012</v>
      </c>
      <c r="BT8" s="4">
        <v>0.58680555555555558</v>
      </c>
      <c r="BU8" s="2" t="s">
        <v>125</v>
      </c>
      <c r="BV8" s="2" t="s">
        <v>84</v>
      </c>
      <c r="BW8" s="2"/>
      <c r="BX8" s="2"/>
      <c r="BY8" s="2">
        <v>40</v>
      </c>
      <c r="BZ8" s="2"/>
      <c r="CA8" s="2" t="s">
        <v>126</v>
      </c>
      <c r="CB8" s="2"/>
      <c r="CC8" s="2" t="s">
        <v>123</v>
      </c>
      <c r="CD8" s="2">
        <v>1500</v>
      </c>
      <c r="CE8" s="2" t="s">
        <v>86</v>
      </c>
      <c r="CF8" s="5">
        <v>43013</v>
      </c>
      <c r="CG8" s="2"/>
      <c r="CH8" s="2"/>
      <c r="CI8" s="2">
        <v>1</v>
      </c>
      <c r="CJ8" s="2">
        <v>1</v>
      </c>
      <c r="CK8" s="2" t="s">
        <v>101</v>
      </c>
      <c r="CL8" s="2" t="s">
        <v>88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"009936380776"</f>
        <v>009936380776</v>
      </c>
      <c r="F9" s="3">
        <v>43011</v>
      </c>
      <c r="G9" s="2">
        <v>201804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127</v>
      </c>
      <c r="M9" s="2" t="s">
        <v>128</v>
      </c>
      <c r="N9" s="2" t="s">
        <v>129</v>
      </c>
      <c r="O9" s="2" t="s">
        <v>81</v>
      </c>
      <c r="P9" s="2" t="str">
        <f t="shared" si="0"/>
        <v xml:space="preserve">NA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6.39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0.2</v>
      </c>
      <c r="BK9" s="2">
        <v>1</v>
      </c>
      <c r="BL9" s="2">
        <v>64.040000000000006</v>
      </c>
      <c r="BM9" s="2">
        <v>8.9700000000000006</v>
      </c>
      <c r="BN9" s="2">
        <v>73.010000000000005</v>
      </c>
      <c r="BO9" s="2">
        <v>73.010000000000005</v>
      </c>
      <c r="BP9" s="2"/>
      <c r="BQ9" s="2"/>
      <c r="BR9" s="2" t="s">
        <v>82</v>
      </c>
      <c r="BS9" s="3">
        <v>43012</v>
      </c>
      <c r="BT9" s="4">
        <v>0.40833333333333338</v>
      </c>
      <c r="BU9" s="2" t="s">
        <v>130</v>
      </c>
      <c r="BV9" s="2" t="s">
        <v>84</v>
      </c>
      <c r="BW9" s="2"/>
      <c r="BX9" s="2"/>
      <c r="BY9" s="2">
        <v>1200</v>
      </c>
      <c r="BZ9" s="2"/>
      <c r="CA9" s="2" t="s">
        <v>131</v>
      </c>
      <c r="CB9" s="2"/>
      <c r="CC9" s="2" t="s">
        <v>128</v>
      </c>
      <c r="CD9" s="2">
        <v>2570</v>
      </c>
      <c r="CE9" s="2" t="s">
        <v>86</v>
      </c>
      <c r="CF9" s="5">
        <v>43014</v>
      </c>
      <c r="CG9" s="2"/>
      <c r="CH9" s="2"/>
      <c r="CI9" s="2">
        <v>1</v>
      </c>
      <c r="CJ9" s="2">
        <v>1</v>
      </c>
      <c r="CK9" s="2" t="s">
        <v>87</v>
      </c>
      <c r="CL9" s="2" t="s">
        <v>88</v>
      </c>
      <c r="CM9" s="2"/>
    </row>
    <row r="10" spans="1:91">
      <c r="A10" s="2" t="s">
        <v>71</v>
      </c>
      <c r="B10" s="2" t="s">
        <v>72</v>
      </c>
      <c r="C10" s="2" t="s">
        <v>73</v>
      </c>
      <c r="D10" s="2"/>
      <c r="E10" s="2" t="str">
        <f>"009936380788"</f>
        <v>009936380788</v>
      </c>
      <c r="F10" s="3">
        <v>43011</v>
      </c>
      <c r="G10" s="2">
        <v>201804</v>
      </c>
      <c r="H10" s="2" t="s">
        <v>74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79</v>
      </c>
      <c r="N10" s="2" t="s">
        <v>132</v>
      </c>
      <c r="O10" s="2" t="s">
        <v>81</v>
      </c>
      <c r="P10" s="2" t="str">
        <f t="shared" si="0"/>
        <v xml:space="preserve">NA          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6.39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0.5</v>
      </c>
      <c r="BJ10" s="2">
        <v>0.2</v>
      </c>
      <c r="BK10" s="2">
        <v>1</v>
      </c>
      <c r="BL10" s="2">
        <v>64.040000000000006</v>
      </c>
      <c r="BM10" s="2">
        <v>8.9700000000000006</v>
      </c>
      <c r="BN10" s="2">
        <v>73.010000000000005</v>
      </c>
      <c r="BO10" s="2">
        <v>73.010000000000005</v>
      </c>
      <c r="BP10" s="2"/>
      <c r="BQ10" s="2"/>
      <c r="BR10" s="2" t="s">
        <v>82</v>
      </c>
      <c r="BS10" s="3">
        <v>43012</v>
      </c>
      <c r="BT10" s="4">
        <v>0.4375</v>
      </c>
      <c r="BU10" s="2" t="s">
        <v>133</v>
      </c>
      <c r="BV10" s="2" t="s">
        <v>84</v>
      </c>
      <c r="BW10" s="2"/>
      <c r="BX10" s="2"/>
      <c r="BY10" s="2">
        <v>1200</v>
      </c>
      <c r="BZ10" s="2"/>
      <c r="CA10" s="2" t="s">
        <v>134</v>
      </c>
      <c r="CB10" s="2"/>
      <c r="CC10" s="2" t="s">
        <v>79</v>
      </c>
      <c r="CD10" s="2">
        <v>9300</v>
      </c>
      <c r="CE10" s="2" t="s">
        <v>86</v>
      </c>
      <c r="CF10" s="5">
        <v>43013</v>
      </c>
      <c r="CG10" s="2"/>
      <c r="CH10" s="2"/>
      <c r="CI10" s="2">
        <v>1</v>
      </c>
      <c r="CJ10" s="2">
        <v>1</v>
      </c>
      <c r="CK10" s="2" t="s">
        <v>87</v>
      </c>
      <c r="CL10" s="2" t="s">
        <v>88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"009936380789"</f>
        <v>009936380789</v>
      </c>
      <c r="F11" s="3">
        <v>43011</v>
      </c>
      <c r="G11" s="2">
        <v>201804</v>
      </c>
      <c r="H11" s="2" t="s">
        <v>74</v>
      </c>
      <c r="I11" s="2" t="s">
        <v>75</v>
      </c>
      <c r="J11" s="2" t="s">
        <v>76</v>
      </c>
      <c r="K11" s="2" t="s">
        <v>77</v>
      </c>
      <c r="L11" s="2" t="s">
        <v>135</v>
      </c>
      <c r="M11" s="2" t="s">
        <v>136</v>
      </c>
      <c r="N11" s="2" t="s">
        <v>137</v>
      </c>
      <c r="O11" s="2" t="s">
        <v>81</v>
      </c>
      <c r="P11" s="2" t="str">
        <f t="shared" si="0"/>
        <v xml:space="preserve">NA        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11.08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1</v>
      </c>
      <c r="BJ11" s="2">
        <v>0.2</v>
      </c>
      <c r="BK11" s="2">
        <v>1</v>
      </c>
      <c r="BL11" s="2">
        <v>107.34</v>
      </c>
      <c r="BM11" s="2">
        <v>15.03</v>
      </c>
      <c r="BN11" s="2">
        <v>122.37</v>
      </c>
      <c r="BO11" s="2">
        <v>122.37</v>
      </c>
      <c r="BP11" s="2"/>
      <c r="BQ11" s="2"/>
      <c r="BR11" s="2" t="s">
        <v>82</v>
      </c>
      <c r="BS11" s="3">
        <v>43012</v>
      </c>
      <c r="BT11" s="4">
        <v>0.54583333333333328</v>
      </c>
      <c r="BU11" s="2" t="s">
        <v>138</v>
      </c>
      <c r="BV11" s="2"/>
      <c r="BW11" s="2"/>
      <c r="BX11" s="2"/>
      <c r="BY11" s="2">
        <v>1200</v>
      </c>
      <c r="BZ11" s="2"/>
      <c r="CA11" s="2" t="s">
        <v>139</v>
      </c>
      <c r="CB11" s="2"/>
      <c r="CC11" s="2" t="s">
        <v>136</v>
      </c>
      <c r="CD11" s="2">
        <v>470</v>
      </c>
      <c r="CE11" s="2" t="s">
        <v>86</v>
      </c>
      <c r="CF11" s="5">
        <v>43013</v>
      </c>
      <c r="CG11" s="2"/>
      <c r="CH11" s="2"/>
      <c r="CI11" s="2">
        <v>0</v>
      </c>
      <c r="CJ11" s="2">
        <v>0</v>
      </c>
      <c r="CK11" s="2" t="s">
        <v>140</v>
      </c>
      <c r="CL11" s="2" t="s">
        <v>88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"009936380784"</f>
        <v>009936380784</v>
      </c>
      <c r="F12" s="3">
        <v>43011</v>
      </c>
      <c r="G12" s="2">
        <v>201804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141</v>
      </c>
      <c r="M12" s="2" t="s">
        <v>142</v>
      </c>
      <c r="N12" s="2" t="s">
        <v>143</v>
      </c>
      <c r="O12" s="2" t="s">
        <v>81</v>
      </c>
      <c r="P12" s="2" t="str">
        <f t="shared" si="0"/>
        <v xml:space="preserve">NA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6.39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1</v>
      </c>
      <c r="BI12" s="2">
        <v>1</v>
      </c>
      <c r="BJ12" s="2">
        <v>0.2</v>
      </c>
      <c r="BK12" s="2">
        <v>1</v>
      </c>
      <c r="BL12" s="2">
        <v>64.040000000000006</v>
      </c>
      <c r="BM12" s="2">
        <v>8.9700000000000006</v>
      </c>
      <c r="BN12" s="2">
        <v>73.010000000000005</v>
      </c>
      <c r="BO12" s="2">
        <v>73.010000000000005</v>
      </c>
      <c r="BP12" s="2"/>
      <c r="BQ12" s="2"/>
      <c r="BR12" s="2" t="s">
        <v>82</v>
      </c>
      <c r="BS12" s="3">
        <v>43012</v>
      </c>
      <c r="BT12" s="4">
        <v>0.44375000000000003</v>
      </c>
      <c r="BU12" s="2" t="s">
        <v>144</v>
      </c>
      <c r="BV12" s="2" t="s">
        <v>84</v>
      </c>
      <c r="BW12" s="2"/>
      <c r="BX12" s="2"/>
      <c r="BY12" s="2">
        <v>1200</v>
      </c>
      <c r="BZ12" s="2"/>
      <c r="CA12" s="2" t="s">
        <v>145</v>
      </c>
      <c r="CB12" s="2"/>
      <c r="CC12" s="2" t="s">
        <v>142</v>
      </c>
      <c r="CD12" s="2">
        <v>1460</v>
      </c>
      <c r="CE12" s="2" t="s">
        <v>86</v>
      </c>
      <c r="CF12" s="5">
        <v>43013</v>
      </c>
      <c r="CG12" s="2"/>
      <c r="CH12" s="2"/>
      <c r="CI12" s="2">
        <v>1</v>
      </c>
      <c r="CJ12" s="2">
        <v>1</v>
      </c>
      <c r="CK12" s="2" t="s">
        <v>101</v>
      </c>
      <c r="CL12" s="2" t="s">
        <v>88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"009936380790"</f>
        <v>009936380790</v>
      </c>
      <c r="F13" s="3">
        <v>43011</v>
      </c>
      <c r="G13" s="2">
        <v>201804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146</v>
      </c>
      <c r="M13" s="2" t="s">
        <v>147</v>
      </c>
      <c r="N13" s="2" t="s">
        <v>148</v>
      </c>
      <c r="O13" s="2" t="s">
        <v>81</v>
      </c>
      <c r="P13" s="2" t="str">
        <f t="shared" si="0"/>
        <v xml:space="preserve">NA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6.39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1</v>
      </c>
      <c r="BJ13" s="2">
        <v>0.2</v>
      </c>
      <c r="BK13" s="2">
        <v>1</v>
      </c>
      <c r="BL13" s="2">
        <v>64.040000000000006</v>
      </c>
      <c r="BM13" s="2">
        <v>8.9700000000000006</v>
      </c>
      <c r="BN13" s="2">
        <v>73.010000000000005</v>
      </c>
      <c r="BO13" s="2">
        <v>73.010000000000005</v>
      </c>
      <c r="BP13" s="2"/>
      <c r="BQ13" s="2"/>
      <c r="BR13" s="2" t="s">
        <v>82</v>
      </c>
      <c r="BS13" s="3">
        <v>43012</v>
      </c>
      <c r="BT13" s="4">
        <v>0.36527777777777781</v>
      </c>
      <c r="BU13" s="2" t="s">
        <v>149</v>
      </c>
      <c r="BV13" s="2" t="s">
        <v>84</v>
      </c>
      <c r="BW13" s="2"/>
      <c r="BX13" s="2"/>
      <c r="BY13" s="2">
        <v>1200</v>
      </c>
      <c r="BZ13" s="2"/>
      <c r="CA13" s="2" t="s">
        <v>150</v>
      </c>
      <c r="CB13" s="2"/>
      <c r="CC13" s="2" t="s">
        <v>147</v>
      </c>
      <c r="CD13" s="2">
        <v>4000</v>
      </c>
      <c r="CE13" s="2" t="s">
        <v>86</v>
      </c>
      <c r="CF13" s="5">
        <v>43013</v>
      </c>
      <c r="CG13" s="2"/>
      <c r="CH13" s="2"/>
      <c r="CI13" s="2">
        <v>1</v>
      </c>
      <c r="CJ13" s="2">
        <v>1</v>
      </c>
      <c r="CK13" s="2" t="s">
        <v>151</v>
      </c>
      <c r="CL13" s="2" t="s">
        <v>88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"009936380782"</f>
        <v>009936380782</v>
      </c>
      <c r="F14" s="3">
        <v>43011</v>
      </c>
      <c r="G14" s="2">
        <v>201804</v>
      </c>
      <c r="H14" s="2" t="s">
        <v>74</v>
      </c>
      <c r="I14" s="2" t="s">
        <v>75</v>
      </c>
      <c r="J14" s="2" t="s">
        <v>76</v>
      </c>
      <c r="K14" s="2" t="s">
        <v>77</v>
      </c>
      <c r="L14" s="2" t="s">
        <v>152</v>
      </c>
      <c r="M14" s="2" t="s">
        <v>153</v>
      </c>
      <c r="N14" s="2" t="s">
        <v>154</v>
      </c>
      <c r="O14" s="2" t="s">
        <v>81</v>
      </c>
      <c r="P14" s="2" t="str">
        <f t="shared" si="0"/>
        <v xml:space="preserve">NA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6.39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64.040000000000006</v>
      </c>
      <c r="BM14" s="2">
        <v>8.9700000000000006</v>
      </c>
      <c r="BN14" s="2">
        <v>73.010000000000005</v>
      </c>
      <c r="BO14" s="2">
        <v>73.010000000000005</v>
      </c>
      <c r="BP14" s="2"/>
      <c r="BQ14" s="2" t="s">
        <v>155</v>
      </c>
      <c r="BR14" s="2" t="s">
        <v>82</v>
      </c>
      <c r="BS14" s="3">
        <v>43012</v>
      </c>
      <c r="BT14" s="4">
        <v>0.61111111111111105</v>
      </c>
      <c r="BU14" s="2" t="s">
        <v>156</v>
      </c>
      <c r="BV14" s="2" t="s">
        <v>84</v>
      </c>
      <c r="BW14" s="2"/>
      <c r="BX14" s="2"/>
      <c r="BY14" s="2">
        <v>1200</v>
      </c>
      <c r="BZ14" s="2"/>
      <c r="CA14" s="2" t="s">
        <v>157</v>
      </c>
      <c r="CB14" s="2"/>
      <c r="CC14" s="2" t="s">
        <v>153</v>
      </c>
      <c r="CD14" s="2">
        <v>2619</v>
      </c>
      <c r="CE14" s="2" t="s">
        <v>86</v>
      </c>
      <c r="CF14" s="5">
        <v>43014</v>
      </c>
      <c r="CG14" s="2"/>
      <c r="CH14" s="2"/>
      <c r="CI14" s="2">
        <v>1</v>
      </c>
      <c r="CJ14" s="2">
        <v>1</v>
      </c>
      <c r="CK14" s="2" t="s">
        <v>87</v>
      </c>
      <c r="CL14" s="2" t="s">
        <v>88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"009936380791"</f>
        <v>009936380791</v>
      </c>
      <c r="F15" s="3">
        <v>43011</v>
      </c>
      <c r="G15" s="2">
        <v>201804</v>
      </c>
      <c r="H15" s="2" t="s">
        <v>74</v>
      </c>
      <c r="I15" s="2" t="s">
        <v>75</v>
      </c>
      <c r="J15" s="2" t="s">
        <v>76</v>
      </c>
      <c r="K15" s="2" t="s">
        <v>77</v>
      </c>
      <c r="L15" s="2" t="s">
        <v>158</v>
      </c>
      <c r="M15" s="2" t="s">
        <v>159</v>
      </c>
      <c r="N15" s="2" t="s">
        <v>160</v>
      </c>
      <c r="O15" s="2" t="s">
        <v>81</v>
      </c>
      <c r="P15" s="2" t="str">
        <f t="shared" si="0"/>
        <v xml:space="preserve">NA           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7.81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</v>
      </c>
      <c r="BJ15" s="2">
        <v>0.2</v>
      </c>
      <c r="BK15" s="2">
        <v>1</v>
      </c>
      <c r="BL15" s="2">
        <v>77.16</v>
      </c>
      <c r="BM15" s="2">
        <v>10.8</v>
      </c>
      <c r="BN15" s="2">
        <v>87.96</v>
      </c>
      <c r="BO15" s="2">
        <v>87.96</v>
      </c>
      <c r="BP15" s="2"/>
      <c r="BQ15" s="2"/>
      <c r="BR15" s="2" t="s">
        <v>82</v>
      </c>
      <c r="BS15" s="3">
        <v>43012</v>
      </c>
      <c r="BT15" s="4">
        <v>0.54236111111111118</v>
      </c>
      <c r="BU15" s="2" t="s">
        <v>161</v>
      </c>
      <c r="BV15" s="2" t="s">
        <v>84</v>
      </c>
      <c r="BW15" s="2"/>
      <c r="BX15" s="2"/>
      <c r="BY15" s="2">
        <v>1200</v>
      </c>
      <c r="BZ15" s="2"/>
      <c r="CA15" s="2"/>
      <c r="CB15" s="2"/>
      <c r="CC15" s="2" t="s">
        <v>159</v>
      </c>
      <c r="CD15" s="2">
        <v>1930</v>
      </c>
      <c r="CE15" s="2" t="s">
        <v>86</v>
      </c>
      <c r="CF15" s="5">
        <v>43013</v>
      </c>
      <c r="CG15" s="2"/>
      <c r="CH15" s="2"/>
      <c r="CI15" s="2">
        <v>1</v>
      </c>
      <c r="CJ15" s="2">
        <v>1</v>
      </c>
      <c r="CK15" s="2" t="s">
        <v>162</v>
      </c>
      <c r="CL15" s="2" t="s">
        <v>88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"009936380780"</f>
        <v>009936380780</v>
      </c>
      <c r="F16" s="3">
        <v>43011</v>
      </c>
      <c r="G16" s="2">
        <v>201804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163</v>
      </c>
      <c r="M16" s="2" t="s">
        <v>164</v>
      </c>
      <c r="N16" s="2" t="s">
        <v>165</v>
      </c>
      <c r="O16" s="2" t="s">
        <v>81</v>
      </c>
      <c r="P16" s="2" t="str">
        <f t="shared" si="0"/>
        <v xml:space="preserve">NA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11.08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1</v>
      </c>
      <c r="BI16" s="2">
        <v>1</v>
      </c>
      <c r="BJ16" s="2">
        <v>0.2</v>
      </c>
      <c r="BK16" s="2">
        <v>1</v>
      </c>
      <c r="BL16" s="2">
        <v>107.34</v>
      </c>
      <c r="BM16" s="2">
        <v>15.03</v>
      </c>
      <c r="BN16" s="2">
        <v>122.37</v>
      </c>
      <c r="BO16" s="2">
        <v>122.37</v>
      </c>
      <c r="BP16" s="2"/>
      <c r="BQ16" s="2"/>
      <c r="BR16" s="2" t="s">
        <v>82</v>
      </c>
      <c r="BS16" s="3">
        <v>43012</v>
      </c>
      <c r="BT16" s="4">
        <v>0.42499999999999999</v>
      </c>
      <c r="BU16" s="2" t="s">
        <v>166</v>
      </c>
      <c r="BV16" s="2" t="s">
        <v>84</v>
      </c>
      <c r="BW16" s="2"/>
      <c r="BX16" s="2"/>
      <c r="BY16" s="2">
        <v>1200</v>
      </c>
      <c r="BZ16" s="2"/>
      <c r="CA16" s="2"/>
      <c r="CB16" s="2"/>
      <c r="CC16" s="2" t="s">
        <v>164</v>
      </c>
      <c r="CD16" s="2">
        <v>2745</v>
      </c>
      <c r="CE16" s="2" t="s">
        <v>86</v>
      </c>
      <c r="CF16" s="5">
        <v>43013</v>
      </c>
      <c r="CG16" s="2"/>
      <c r="CH16" s="2"/>
      <c r="CI16" s="2">
        <v>1</v>
      </c>
      <c r="CJ16" s="2">
        <v>1</v>
      </c>
      <c r="CK16" s="2" t="s">
        <v>140</v>
      </c>
      <c r="CL16" s="2" t="s">
        <v>88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"009936380793"</f>
        <v>009936380793</v>
      </c>
      <c r="F17" s="3">
        <v>43011</v>
      </c>
      <c r="G17" s="2">
        <v>201804</v>
      </c>
      <c r="H17" s="2" t="s">
        <v>74</v>
      </c>
      <c r="I17" s="2" t="s">
        <v>75</v>
      </c>
      <c r="J17" s="2" t="s">
        <v>76</v>
      </c>
      <c r="K17" s="2" t="s">
        <v>77</v>
      </c>
      <c r="L17" s="2" t="s">
        <v>167</v>
      </c>
      <c r="M17" s="2" t="s">
        <v>168</v>
      </c>
      <c r="N17" s="2" t="s">
        <v>169</v>
      </c>
      <c r="O17" s="2" t="s">
        <v>81</v>
      </c>
      <c r="P17" s="2" t="str">
        <f t="shared" si="0"/>
        <v xml:space="preserve">NA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11.08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0.2</v>
      </c>
      <c r="BK17" s="2">
        <v>1</v>
      </c>
      <c r="BL17" s="2">
        <v>107.34</v>
      </c>
      <c r="BM17" s="2">
        <v>15.03</v>
      </c>
      <c r="BN17" s="2">
        <v>122.37</v>
      </c>
      <c r="BO17" s="2">
        <v>122.37</v>
      </c>
      <c r="BP17" s="2"/>
      <c r="BQ17" s="2"/>
      <c r="BR17" s="2" t="s">
        <v>82</v>
      </c>
      <c r="BS17" s="3">
        <v>43012</v>
      </c>
      <c r="BT17" s="4">
        <v>0.46319444444444446</v>
      </c>
      <c r="BU17" s="2" t="s">
        <v>170</v>
      </c>
      <c r="BV17" s="2" t="s">
        <v>84</v>
      </c>
      <c r="BW17" s="2"/>
      <c r="BX17" s="2"/>
      <c r="BY17" s="2">
        <v>1200</v>
      </c>
      <c r="BZ17" s="2"/>
      <c r="CA17" s="2" t="s">
        <v>171</v>
      </c>
      <c r="CB17" s="2"/>
      <c r="CC17" s="2" t="s">
        <v>168</v>
      </c>
      <c r="CD17" s="2">
        <v>6330</v>
      </c>
      <c r="CE17" s="2" t="s">
        <v>86</v>
      </c>
      <c r="CF17" s="5">
        <v>43012</v>
      </c>
      <c r="CG17" s="2"/>
      <c r="CH17" s="2"/>
      <c r="CI17" s="2">
        <v>3</v>
      </c>
      <c r="CJ17" s="2">
        <v>1</v>
      </c>
      <c r="CK17" s="2" t="s">
        <v>172</v>
      </c>
      <c r="CL17" s="2" t="s">
        <v>88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"009936380778"</f>
        <v>009936380778</v>
      </c>
      <c r="F18" s="3">
        <v>43011</v>
      </c>
      <c r="G18" s="2">
        <v>201804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146</v>
      </c>
      <c r="M18" s="2" t="s">
        <v>147</v>
      </c>
      <c r="N18" s="2" t="s">
        <v>173</v>
      </c>
      <c r="O18" s="2" t="s">
        <v>81</v>
      </c>
      <c r="P18" s="2" t="str">
        <f t="shared" si="0"/>
        <v xml:space="preserve">NA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6.39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</v>
      </c>
      <c r="BJ18" s="2">
        <v>0.2</v>
      </c>
      <c r="BK18" s="2">
        <v>1</v>
      </c>
      <c r="BL18" s="2">
        <v>64.040000000000006</v>
      </c>
      <c r="BM18" s="2">
        <v>8.9700000000000006</v>
      </c>
      <c r="BN18" s="2">
        <v>73.010000000000005</v>
      </c>
      <c r="BO18" s="2">
        <v>73.010000000000005</v>
      </c>
      <c r="BP18" s="2"/>
      <c r="BQ18" s="2"/>
      <c r="BR18" s="2" t="s">
        <v>82</v>
      </c>
      <c r="BS18" s="3">
        <v>43012</v>
      </c>
      <c r="BT18" s="4">
        <v>0.41319444444444442</v>
      </c>
      <c r="BU18" s="2" t="s">
        <v>174</v>
      </c>
      <c r="BV18" s="2" t="s">
        <v>84</v>
      </c>
      <c r="BW18" s="2"/>
      <c r="BX18" s="2"/>
      <c r="BY18" s="2">
        <v>1200</v>
      </c>
      <c r="BZ18" s="2"/>
      <c r="CA18" s="2" t="s">
        <v>175</v>
      </c>
      <c r="CB18" s="2"/>
      <c r="CC18" s="2" t="s">
        <v>147</v>
      </c>
      <c r="CD18" s="2">
        <v>4051</v>
      </c>
      <c r="CE18" s="2" t="s">
        <v>86</v>
      </c>
      <c r="CF18" s="5">
        <v>43013</v>
      </c>
      <c r="CG18" s="2"/>
      <c r="CH18" s="2"/>
      <c r="CI18" s="2">
        <v>1</v>
      </c>
      <c r="CJ18" s="2">
        <v>1</v>
      </c>
      <c r="CK18" s="2" t="s">
        <v>151</v>
      </c>
      <c r="CL18" s="2" t="s">
        <v>88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"009936380796"</f>
        <v>009936380796</v>
      </c>
      <c r="F19" s="3">
        <v>43011</v>
      </c>
      <c r="G19" s="2">
        <v>201804</v>
      </c>
      <c r="H19" s="2" t="s">
        <v>74</v>
      </c>
      <c r="I19" s="2" t="s">
        <v>75</v>
      </c>
      <c r="J19" s="2" t="s">
        <v>76</v>
      </c>
      <c r="K19" s="2" t="s">
        <v>77</v>
      </c>
      <c r="L19" s="2" t="s">
        <v>176</v>
      </c>
      <c r="M19" s="2" t="s">
        <v>177</v>
      </c>
      <c r="N19" s="2" t="s">
        <v>178</v>
      </c>
      <c r="O19" s="2" t="s">
        <v>81</v>
      </c>
      <c r="P19" s="2" t="str">
        <f t="shared" si="0"/>
        <v xml:space="preserve">NA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11.08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0.5</v>
      </c>
      <c r="BJ19" s="2">
        <v>0.2</v>
      </c>
      <c r="BK19" s="2">
        <v>1</v>
      </c>
      <c r="BL19" s="2">
        <v>107.34</v>
      </c>
      <c r="BM19" s="2">
        <v>15.03</v>
      </c>
      <c r="BN19" s="2">
        <v>122.37</v>
      </c>
      <c r="BO19" s="2">
        <v>122.37</v>
      </c>
      <c r="BP19" s="2"/>
      <c r="BQ19" s="2"/>
      <c r="BR19" s="2" t="s">
        <v>82</v>
      </c>
      <c r="BS19" s="3">
        <v>43012</v>
      </c>
      <c r="BT19" s="4">
        <v>0.47916666666666669</v>
      </c>
      <c r="BU19" s="2" t="s">
        <v>179</v>
      </c>
      <c r="BV19" s="2"/>
      <c r="BW19" s="2"/>
      <c r="BX19" s="2"/>
      <c r="BY19" s="2">
        <v>1200</v>
      </c>
      <c r="BZ19" s="2"/>
      <c r="CA19" s="2" t="s">
        <v>180</v>
      </c>
      <c r="CB19" s="2"/>
      <c r="CC19" s="2" t="s">
        <v>177</v>
      </c>
      <c r="CD19" s="2">
        <v>360</v>
      </c>
      <c r="CE19" s="2" t="s">
        <v>86</v>
      </c>
      <c r="CF19" s="5">
        <v>43017</v>
      </c>
      <c r="CG19" s="2"/>
      <c r="CH19" s="2"/>
      <c r="CI19" s="2">
        <v>0</v>
      </c>
      <c r="CJ19" s="2">
        <v>0</v>
      </c>
      <c r="CK19" s="2" t="s">
        <v>140</v>
      </c>
      <c r="CL19" s="2" t="s">
        <v>88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"009936380786"</f>
        <v>009936380786</v>
      </c>
      <c r="F20" s="3">
        <v>43011</v>
      </c>
      <c r="G20" s="2">
        <v>201804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181</v>
      </c>
      <c r="M20" s="2" t="s">
        <v>103</v>
      </c>
      <c r="N20" s="2" t="s">
        <v>182</v>
      </c>
      <c r="O20" s="2" t="s">
        <v>81</v>
      </c>
      <c r="P20" s="2" t="str">
        <f t="shared" si="0"/>
        <v xml:space="preserve">NA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9.3000000000000007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1</v>
      </c>
      <c r="BI20" s="2">
        <v>1</v>
      </c>
      <c r="BJ20" s="2">
        <v>0.2</v>
      </c>
      <c r="BK20" s="2">
        <v>1</v>
      </c>
      <c r="BL20" s="2">
        <v>90.94</v>
      </c>
      <c r="BM20" s="2">
        <v>12.73</v>
      </c>
      <c r="BN20" s="2">
        <v>103.67</v>
      </c>
      <c r="BO20" s="2">
        <v>103.67</v>
      </c>
      <c r="BP20" s="2"/>
      <c r="BQ20" s="2"/>
      <c r="BR20" s="2" t="s">
        <v>82</v>
      </c>
      <c r="BS20" s="3">
        <v>43012</v>
      </c>
      <c r="BT20" s="4">
        <v>0.43888888888888888</v>
      </c>
      <c r="BU20" s="2" t="s">
        <v>183</v>
      </c>
      <c r="BV20" s="2" t="s">
        <v>84</v>
      </c>
      <c r="BW20" s="2"/>
      <c r="BX20" s="2"/>
      <c r="BY20" s="2">
        <v>1200</v>
      </c>
      <c r="BZ20" s="2"/>
      <c r="CA20" s="2"/>
      <c r="CB20" s="2"/>
      <c r="CC20" s="2" t="s">
        <v>103</v>
      </c>
      <c r="CD20" s="2">
        <v>7570</v>
      </c>
      <c r="CE20" s="2" t="s">
        <v>86</v>
      </c>
      <c r="CF20" s="5">
        <v>43013</v>
      </c>
      <c r="CG20" s="2"/>
      <c r="CH20" s="2"/>
      <c r="CI20" s="2">
        <v>2</v>
      </c>
      <c r="CJ20" s="2">
        <v>1</v>
      </c>
      <c r="CK20" s="2" t="s">
        <v>184</v>
      </c>
      <c r="CL20" s="2" t="s">
        <v>88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"009936380783"</f>
        <v>009936380783</v>
      </c>
      <c r="F21" s="3">
        <v>43011</v>
      </c>
      <c r="G21" s="2">
        <v>201804</v>
      </c>
      <c r="H21" s="2" t="s">
        <v>74</v>
      </c>
      <c r="I21" s="2" t="s">
        <v>75</v>
      </c>
      <c r="J21" s="2" t="s">
        <v>76</v>
      </c>
      <c r="K21" s="2" t="s">
        <v>77</v>
      </c>
      <c r="L21" s="2" t="s">
        <v>185</v>
      </c>
      <c r="M21" s="2" t="s">
        <v>186</v>
      </c>
      <c r="N21" s="2" t="s">
        <v>187</v>
      </c>
      <c r="O21" s="2" t="s">
        <v>81</v>
      </c>
      <c r="P21" s="2" t="str">
        <f t="shared" si="0"/>
        <v xml:space="preserve">NA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6.39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0.2</v>
      </c>
      <c r="BK21" s="2">
        <v>1</v>
      </c>
      <c r="BL21" s="2">
        <v>64.040000000000006</v>
      </c>
      <c r="BM21" s="2">
        <v>8.9700000000000006</v>
      </c>
      <c r="BN21" s="2">
        <v>73.010000000000005</v>
      </c>
      <c r="BO21" s="2">
        <v>73.010000000000005</v>
      </c>
      <c r="BP21" s="2"/>
      <c r="BQ21" s="2"/>
      <c r="BR21" s="2" t="s">
        <v>82</v>
      </c>
      <c r="BS21" s="3">
        <v>43012</v>
      </c>
      <c r="BT21" s="4">
        <v>0.44930555555555557</v>
      </c>
      <c r="BU21" s="2" t="s">
        <v>188</v>
      </c>
      <c r="BV21" s="2" t="s">
        <v>84</v>
      </c>
      <c r="BW21" s="2"/>
      <c r="BX21" s="2"/>
      <c r="BY21" s="2">
        <v>1200</v>
      </c>
      <c r="BZ21" s="2"/>
      <c r="CA21" s="2"/>
      <c r="CB21" s="2"/>
      <c r="CC21" s="2" t="s">
        <v>186</v>
      </c>
      <c r="CD21" s="2">
        <v>1600</v>
      </c>
      <c r="CE21" s="2" t="s">
        <v>86</v>
      </c>
      <c r="CF21" s="5">
        <v>43013</v>
      </c>
      <c r="CG21" s="2"/>
      <c r="CH21" s="2"/>
      <c r="CI21" s="2">
        <v>1</v>
      </c>
      <c r="CJ21" s="2">
        <v>1</v>
      </c>
      <c r="CK21" s="2" t="s">
        <v>101</v>
      </c>
      <c r="CL21" s="2" t="s">
        <v>88</v>
      </c>
      <c r="CM21" s="2"/>
    </row>
    <row r="22" spans="1:91">
      <c r="A22" s="2" t="s">
        <v>71</v>
      </c>
      <c r="B22" s="2" t="s">
        <v>72</v>
      </c>
      <c r="C22" s="2" t="s">
        <v>73</v>
      </c>
      <c r="D22" s="2"/>
      <c r="E22" s="2" t="str">
        <f>"009936380795"</f>
        <v>009936380795</v>
      </c>
      <c r="F22" s="3">
        <v>43011</v>
      </c>
      <c r="G22" s="2">
        <v>201804</v>
      </c>
      <c r="H22" s="2" t="s">
        <v>74</v>
      </c>
      <c r="I22" s="2" t="s">
        <v>75</v>
      </c>
      <c r="J22" s="2" t="s">
        <v>76</v>
      </c>
      <c r="K22" s="2" t="s">
        <v>77</v>
      </c>
      <c r="L22" s="2" t="s">
        <v>158</v>
      </c>
      <c r="M22" s="2" t="s">
        <v>159</v>
      </c>
      <c r="N22" s="2" t="s">
        <v>189</v>
      </c>
      <c r="O22" s="2" t="s">
        <v>81</v>
      </c>
      <c r="P22" s="2" t="str">
        <f t="shared" si="0"/>
        <v xml:space="preserve">NA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7.81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1</v>
      </c>
      <c r="BI22" s="2">
        <v>0.5</v>
      </c>
      <c r="BJ22" s="2">
        <v>0.2</v>
      </c>
      <c r="BK22" s="2">
        <v>1</v>
      </c>
      <c r="BL22" s="2">
        <v>77.16</v>
      </c>
      <c r="BM22" s="2">
        <v>10.8</v>
      </c>
      <c r="BN22" s="2">
        <v>87.96</v>
      </c>
      <c r="BO22" s="2">
        <v>87.96</v>
      </c>
      <c r="BP22" s="2"/>
      <c r="BQ22" s="2"/>
      <c r="BR22" s="2" t="s">
        <v>82</v>
      </c>
      <c r="BS22" s="3">
        <v>43012</v>
      </c>
      <c r="BT22" s="4">
        <v>0.36805555555555558</v>
      </c>
      <c r="BU22" s="2" t="s">
        <v>190</v>
      </c>
      <c r="BV22" s="2" t="s">
        <v>84</v>
      </c>
      <c r="BW22" s="2"/>
      <c r="BX22" s="2"/>
      <c r="BY22" s="2">
        <v>1200</v>
      </c>
      <c r="BZ22" s="2"/>
      <c r="CA22" s="2" t="s">
        <v>191</v>
      </c>
      <c r="CB22" s="2"/>
      <c r="CC22" s="2" t="s">
        <v>159</v>
      </c>
      <c r="CD22" s="2">
        <v>1930</v>
      </c>
      <c r="CE22" s="2" t="s">
        <v>86</v>
      </c>
      <c r="CF22" s="5">
        <v>43013</v>
      </c>
      <c r="CG22" s="2"/>
      <c r="CH22" s="2"/>
      <c r="CI22" s="2">
        <v>1</v>
      </c>
      <c r="CJ22" s="2">
        <v>1</v>
      </c>
      <c r="CK22" s="2" t="s">
        <v>162</v>
      </c>
      <c r="CL22" s="2" t="s">
        <v>88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"009936380781"</f>
        <v>009936380781</v>
      </c>
      <c r="F23" s="3">
        <v>43011</v>
      </c>
      <c r="G23" s="2">
        <v>201804</v>
      </c>
      <c r="H23" s="2" t="s">
        <v>74</v>
      </c>
      <c r="I23" s="2" t="s">
        <v>75</v>
      </c>
      <c r="J23" s="2" t="s">
        <v>76</v>
      </c>
      <c r="K23" s="2" t="s">
        <v>77</v>
      </c>
      <c r="L23" s="2" t="s">
        <v>146</v>
      </c>
      <c r="M23" s="2" t="s">
        <v>147</v>
      </c>
      <c r="N23" s="2" t="s">
        <v>192</v>
      </c>
      <c r="O23" s="2" t="s">
        <v>81</v>
      </c>
      <c r="P23" s="2" t="str">
        <f t="shared" si="0"/>
        <v xml:space="preserve">NA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6.39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1</v>
      </c>
      <c r="BJ23" s="2">
        <v>0.5</v>
      </c>
      <c r="BK23" s="2">
        <v>1</v>
      </c>
      <c r="BL23" s="2">
        <v>64.040000000000006</v>
      </c>
      <c r="BM23" s="2">
        <v>8.9700000000000006</v>
      </c>
      <c r="BN23" s="2">
        <v>73.010000000000005</v>
      </c>
      <c r="BO23" s="2">
        <v>73.010000000000005</v>
      </c>
      <c r="BP23" s="2"/>
      <c r="BQ23" s="2"/>
      <c r="BR23" s="2" t="s">
        <v>82</v>
      </c>
      <c r="BS23" s="3">
        <v>43013</v>
      </c>
      <c r="BT23" s="4">
        <v>0.43055555555555558</v>
      </c>
      <c r="BU23" s="2" t="s">
        <v>193</v>
      </c>
      <c r="BV23" s="2" t="s">
        <v>84</v>
      </c>
      <c r="BW23" s="2"/>
      <c r="BX23" s="2"/>
      <c r="BY23" s="2">
        <v>2400</v>
      </c>
      <c r="BZ23" s="2"/>
      <c r="CA23" s="2"/>
      <c r="CB23" s="2"/>
      <c r="CC23" s="2" t="s">
        <v>147</v>
      </c>
      <c r="CD23" s="2">
        <v>4016</v>
      </c>
      <c r="CE23" s="2" t="s">
        <v>86</v>
      </c>
      <c r="CF23" s="5">
        <v>43014</v>
      </c>
      <c r="CG23" s="2"/>
      <c r="CH23" s="2"/>
      <c r="CI23" s="2">
        <v>6</v>
      </c>
      <c r="CJ23" s="2">
        <v>2</v>
      </c>
      <c r="CK23" s="2" t="s">
        <v>151</v>
      </c>
      <c r="CL23" s="2" t="s">
        <v>88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"009936380794"</f>
        <v>009936380794</v>
      </c>
      <c r="F24" s="3">
        <v>43011</v>
      </c>
      <c r="G24" s="2">
        <v>201804</v>
      </c>
      <c r="H24" s="2" t="s">
        <v>74</v>
      </c>
      <c r="I24" s="2" t="s">
        <v>75</v>
      </c>
      <c r="J24" s="2" t="s">
        <v>76</v>
      </c>
      <c r="K24" s="2" t="s">
        <v>77</v>
      </c>
      <c r="L24" s="2" t="s">
        <v>74</v>
      </c>
      <c r="M24" s="2" t="s">
        <v>75</v>
      </c>
      <c r="N24" s="2" t="s">
        <v>194</v>
      </c>
      <c r="O24" s="2" t="s">
        <v>81</v>
      </c>
      <c r="P24" s="2" t="str">
        <f t="shared" si="0"/>
        <v xml:space="preserve">NA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6.39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0.5</v>
      </c>
      <c r="BJ24" s="2">
        <v>0.2</v>
      </c>
      <c r="BK24" s="2">
        <v>1</v>
      </c>
      <c r="BL24" s="2">
        <v>64.040000000000006</v>
      </c>
      <c r="BM24" s="2">
        <v>8.9700000000000006</v>
      </c>
      <c r="BN24" s="2">
        <v>73.010000000000005</v>
      </c>
      <c r="BO24" s="2">
        <v>73.010000000000005</v>
      </c>
      <c r="BP24" s="2"/>
      <c r="BQ24" s="2"/>
      <c r="BR24" s="2" t="s">
        <v>82</v>
      </c>
      <c r="BS24" s="3">
        <v>43012</v>
      </c>
      <c r="BT24" s="4">
        <v>0.58263888888888882</v>
      </c>
      <c r="BU24" s="2" t="s">
        <v>193</v>
      </c>
      <c r="BV24" s="2" t="s">
        <v>84</v>
      </c>
      <c r="BW24" s="2"/>
      <c r="BX24" s="2"/>
      <c r="BY24" s="2">
        <v>1200</v>
      </c>
      <c r="BZ24" s="2"/>
      <c r="CA24" s="2" t="s">
        <v>195</v>
      </c>
      <c r="CB24" s="2"/>
      <c r="CC24" s="2" t="s">
        <v>75</v>
      </c>
      <c r="CD24" s="2">
        <v>2154</v>
      </c>
      <c r="CE24" s="2" t="s">
        <v>86</v>
      </c>
      <c r="CF24" s="5">
        <v>43013</v>
      </c>
      <c r="CG24" s="2"/>
      <c r="CH24" s="2"/>
      <c r="CI24" s="2">
        <v>1</v>
      </c>
      <c r="CJ24" s="2">
        <v>1</v>
      </c>
      <c r="CK24" s="2" t="s">
        <v>101</v>
      </c>
      <c r="CL24" s="2" t="s">
        <v>88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"009936380787"</f>
        <v>009936380787</v>
      </c>
      <c r="F25" s="3">
        <v>43011</v>
      </c>
      <c r="G25" s="2">
        <v>201804</v>
      </c>
      <c r="H25" s="2" t="s">
        <v>74</v>
      </c>
      <c r="I25" s="2" t="s">
        <v>75</v>
      </c>
      <c r="J25" s="2" t="s">
        <v>76</v>
      </c>
      <c r="K25" s="2" t="s">
        <v>77</v>
      </c>
      <c r="L25" s="2" t="s">
        <v>181</v>
      </c>
      <c r="M25" s="2" t="s">
        <v>103</v>
      </c>
      <c r="N25" s="2" t="s">
        <v>196</v>
      </c>
      <c r="O25" s="2" t="s">
        <v>81</v>
      </c>
      <c r="P25" s="2" t="str">
        <f t="shared" si="0"/>
        <v xml:space="preserve">NA           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9.3000000000000007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1</v>
      </c>
      <c r="BI25" s="2">
        <v>1</v>
      </c>
      <c r="BJ25" s="2">
        <v>0.2</v>
      </c>
      <c r="BK25" s="2">
        <v>1</v>
      </c>
      <c r="BL25" s="2">
        <v>90.94</v>
      </c>
      <c r="BM25" s="2">
        <v>12.73</v>
      </c>
      <c r="BN25" s="2">
        <v>103.67</v>
      </c>
      <c r="BO25" s="2">
        <v>103.67</v>
      </c>
      <c r="BP25" s="2"/>
      <c r="BQ25" s="2"/>
      <c r="BR25" s="2" t="s">
        <v>82</v>
      </c>
      <c r="BS25" s="3">
        <v>43014</v>
      </c>
      <c r="BT25" s="4">
        <v>0.41666666666666669</v>
      </c>
      <c r="BU25" s="2" t="s">
        <v>197</v>
      </c>
      <c r="BV25" s="2" t="s">
        <v>88</v>
      </c>
      <c r="BW25" s="2" t="s">
        <v>198</v>
      </c>
      <c r="BX25" s="2" t="s">
        <v>199</v>
      </c>
      <c r="BY25" s="2">
        <v>1200</v>
      </c>
      <c r="BZ25" s="2"/>
      <c r="CA25" s="2"/>
      <c r="CB25" s="2"/>
      <c r="CC25" s="2" t="s">
        <v>103</v>
      </c>
      <c r="CD25" s="2">
        <v>7560</v>
      </c>
      <c r="CE25" s="2" t="s">
        <v>86</v>
      </c>
      <c r="CF25" s="5">
        <v>43017</v>
      </c>
      <c r="CG25" s="2"/>
      <c r="CH25" s="2"/>
      <c r="CI25" s="2">
        <v>2</v>
      </c>
      <c r="CJ25" s="2">
        <v>3</v>
      </c>
      <c r="CK25" s="2" t="s">
        <v>184</v>
      </c>
      <c r="CL25" s="2" t="s">
        <v>88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"009936380797"</f>
        <v>009936380797</v>
      </c>
      <c r="F26" s="3">
        <v>43011</v>
      </c>
      <c r="G26" s="2">
        <v>201804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185</v>
      </c>
      <c r="M26" s="2" t="s">
        <v>186</v>
      </c>
      <c r="N26" s="2" t="s">
        <v>200</v>
      </c>
      <c r="O26" s="2" t="s">
        <v>81</v>
      </c>
      <c r="P26" s="2" t="str">
        <f t="shared" si="0"/>
        <v xml:space="preserve">NA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6.39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1</v>
      </c>
      <c r="BJ26" s="2">
        <v>0</v>
      </c>
      <c r="BK26" s="2">
        <v>1</v>
      </c>
      <c r="BL26" s="2">
        <v>64.040000000000006</v>
      </c>
      <c r="BM26" s="2">
        <v>8.9700000000000006</v>
      </c>
      <c r="BN26" s="2">
        <v>73.010000000000005</v>
      </c>
      <c r="BO26" s="2">
        <v>73.010000000000005</v>
      </c>
      <c r="BP26" s="2"/>
      <c r="BQ26" s="2"/>
      <c r="BR26" s="2" t="s">
        <v>82</v>
      </c>
      <c r="BS26" s="3">
        <v>43017</v>
      </c>
      <c r="BT26" s="4">
        <v>0.5756944444444444</v>
      </c>
      <c r="BU26" s="2" t="s">
        <v>201</v>
      </c>
      <c r="BV26" s="2" t="s">
        <v>88</v>
      </c>
      <c r="BW26" s="2"/>
      <c r="BX26" s="2"/>
      <c r="BY26" s="2">
        <v>40</v>
      </c>
      <c r="BZ26" s="2"/>
      <c r="CA26" s="2" t="s">
        <v>202</v>
      </c>
      <c r="CB26" s="2"/>
      <c r="CC26" s="2" t="s">
        <v>186</v>
      </c>
      <c r="CD26" s="2">
        <v>1609</v>
      </c>
      <c r="CE26" s="2" t="s">
        <v>86</v>
      </c>
      <c r="CF26" s="2"/>
      <c r="CG26" s="2"/>
      <c r="CH26" s="2"/>
      <c r="CI26" s="2">
        <v>1</v>
      </c>
      <c r="CJ26" s="2">
        <v>4</v>
      </c>
      <c r="CK26" s="2" t="s">
        <v>101</v>
      </c>
      <c r="CL26" s="2" t="s">
        <v>88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"009936380770"</f>
        <v>009936380770</v>
      </c>
      <c r="F27" s="3">
        <v>43012</v>
      </c>
      <c r="G27" s="2">
        <v>201804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181</v>
      </c>
      <c r="M27" s="2" t="s">
        <v>103</v>
      </c>
      <c r="N27" s="2" t="s">
        <v>203</v>
      </c>
      <c r="O27" s="2" t="s">
        <v>81</v>
      </c>
      <c r="P27" s="2" t="str">
        <f t="shared" si="0"/>
        <v xml:space="preserve">NA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10.37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0.9</v>
      </c>
      <c r="BJ27" s="2">
        <v>1</v>
      </c>
      <c r="BK27" s="2">
        <v>1</v>
      </c>
      <c r="BL27" s="2">
        <v>92.01</v>
      </c>
      <c r="BM27" s="2">
        <v>12.88</v>
      </c>
      <c r="BN27" s="2">
        <v>104.89</v>
      </c>
      <c r="BO27" s="2">
        <v>104.89</v>
      </c>
      <c r="BP27" s="2"/>
      <c r="BQ27" s="2" t="s">
        <v>204</v>
      </c>
      <c r="BR27" s="2" t="s">
        <v>82</v>
      </c>
      <c r="BS27" s="3">
        <v>43013</v>
      </c>
      <c r="BT27" s="4">
        <v>0.51736111111111105</v>
      </c>
      <c r="BU27" s="2" t="s">
        <v>205</v>
      </c>
      <c r="BV27" s="2" t="s">
        <v>84</v>
      </c>
      <c r="BW27" s="2"/>
      <c r="BX27" s="2"/>
      <c r="BY27" s="2">
        <v>5211.96</v>
      </c>
      <c r="BZ27" s="2"/>
      <c r="CA27" s="2" t="s">
        <v>114</v>
      </c>
      <c r="CB27" s="2"/>
      <c r="CC27" s="2" t="s">
        <v>103</v>
      </c>
      <c r="CD27" s="2">
        <v>8000</v>
      </c>
      <c r="CE27" s="2" t="s">
        <v>86</v>
      </c>
      <c r="CF27" s="5">
        <v>43014</v>
      </c>
      <c r="CG27" s="2"/>
      <c r="CH27" s="2"/>
      <c r="CI27" s="2">
        <v>2</v>
      </c>
      <c r="CJ27" s="2">
        <v>1</v>
      </c>
      <c r="CK27" s="2" t="s">
        <v>184</v>
      </c>
      <c r="CL27" s="2" t="s">
        <v>88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"009936380771"</f>
        <v>009936380771</v>
      </c>
      <c r="F28" s="3">
        <v>43012</v>
      </c>
      <c r="G28" s="2">
        <v>201804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206</v>
      </c>
      <c r="M28" s="2" t="s">
        <v>207</v>
      </c>
      <c r="N28" s="2" t="s">
        <v>208</v>
      </c>
      <c r="O28" s="2" t="s">
        <v>81</v>
      </c>
      <c r="P28" s="2" t="str">
        <f t="shared" si="0"/>
        <v xml:space="preserve">NA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7.12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1</v>
      </c>
      <c r="BJ28" s="2">
        <v>0.2</v>
      </c>
      <c r="BK28" s="2">
        <v>1</v>
      </c>
      <c r="BL28" s="2">
        <v>64.77</v>
      </c>
      <c r="BM28" s="2">
        <v>9.07</v>
      </c>
      <c r="BN28" s="2">
        <v>73.84</v>
      </c>
      <c r="BO28" s="2">
        <v>73.84</v>
      </c>
      <c r="BP28" s="2"/>
      <c r="BQ28" s="2"/>
      <c r="BR28" s="2" t="s">
        <v>82</v>
      </c>
      <c r="BS28" s="3">
        <v>43013</v>
      </c>
      <c r="BT28" s="4">
        <v>0.4236111111111111</v>
      </c>
      <c r="BU28" s="2" t="s">
        <v>209</v>
      </c>
      <c r="BV28" s="2" t="s">
        <v>84</v>
      </c>
      <c r="BW28" s="2"/>
      <c r="BX28" s="2"/>
      <c r="BY28" s="2">
        <v>1200</v>
      </c>
      <c r="BZ28" s="2"/>
      <c r="CA28" s="2" t="s">
        <v>210</v>
      </c>
      <c r="CB28" s="2"/>
      <c r="CC28" s="2" t="s">
        <v>207</v>
      </c>
      <c r="CD28" s="2">
        <v>699</v>
      </c>
      <c r="CE28" s="2" t="s">
        <v>86</v>
      </c>
      <c r="CF28" s="5">
        <v>43017</v>
      </c>
      <c r="CG28" s="2"/>
      <c r="CH28" s="2"/>
      <c r="CI28" s="2">
        <v>1</v>
      </c>
      <c r="CJ28" s="2">
        <v>1</v>
      </c>
      <c r="CK28" s="2" t="s">
        <v>87</v>
      </c>
      <c r="CL28" s="2" t="s">
        <v>88</v>
      </c>
      <c r="CM28" s="2"/>
    </row>
    <row r="29" spans="1:91">
      <c r="A29" s="2" t="s">
        <v>71</v>
      </c>
      <c r="B29" s="2" t="s">
        <v>72</v>
      </c>
      <c r="C29" s="2" t="s">
        <v>73</v>
      </c>
      <c r="D29" s="2"/>
      <c r="E29" s="2" t="str">
        <f>"009936380762"</f>
        <v>009936380762</v>
      </c>
      <c r="F29" s="3">
        <v>43013</v>
      </c>
      <c r="G29" s="2">
        <v>201804</v>
      </c>
      <c r="H29" s="2" t="s">
        <v>74</v>
      </c>
      <c r="I29" s="2" t="s">
        <v>75</v>
      </c>
      <c r="J29" s="2" t="s">
        <v>76</v>
      </c>
      <c r="K29" s="2" t="s">
        <v>77</v>
      </c>
      <c r="L29" s="2" t="s">
        <v>146</v>
      </c>
      <c r="M29" s="2" t="s">
        <v>147</v>
      </c>
      <c r="N29" s="2" t="s">
        <v>211</v>
      </c>
      <c r="O29" s="2" t="s">
        <v>81</v>
      </c>
      <c r="P29" s="2" t="str">
        <f t="shared" si="0"/>
        <v xml:space="preserve">NA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7.12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2</v>
      </c>
      <c r="BJ29" s="2">
        <v>0.5</v>
      </c>
      <c r="BK29" s="2">
        <v>2</v>
      </c>
      <c r="BL29" s="2">
        <v>64.77</v>
      </c>
      <c r="BM29" s="2">
        <v>9.07</v>
      </c>
      <c r="BN29" s="2">
        <v>73.84</v>
      </c>
      <c r="BO29" s="2">
        <v>73.84</v>
      </c>
      <c r="BP29" s="2"/>
      <c r="BQ29" s="2"/>
      <c r="BR29" s="2" t="s">
        <v>82</v>
      </c>
      <c r="BS29" s="3">
        <v>43017</v>
      </c>
      <c r="BT29" s="4">
        <v>0.41666666666666669</v>
      </c>
      <c r="BU29" s="2" t="s">
        <v>83</v>
      </c>
      <c r="BV29" s="2" t="s">
        <v>84</v>
      </c>
      <c r="BW29" s="2"/>
      <c r="BX29" s="2"/>
      <c r="BY29" s="2">
        <v>2400</v>
      </c>
      <c r="BZ29" s="2"/>
      <c r="CA29" s="2"/>
      <c r="CB29" s="2"/>
      <c r="CC29" s="2" t="s">
        <v>147</v>
      </c>
      <c r="CD29" s="2">
        <v>4051</v>
      </c>
      <c r="CE29" s="2" t="s">
        <v>86</v>
      </c>
      <c r="CF29" s="5">
        <v>43018</v>
      </c>
      <c r="CG29" s="2"/>
      <c r="CH29" s="2"/>
      <c r="CI29" s="2">
        <v>6</v>
      </c>
      <c r="CJ29" s="2">
        <v>2</v>
      </c>
      <c r="CK29" s="2" t="s">
        <v>151</v>
      </c>
      <c r="CL29" s="2" t="s">
        <v>88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"009936380760"</f>
        <v>009936380760</v>
      </c>
      <c r="F30" s="3">
        <v>43013</v>
      </c>
      <c r="G30" s="2">
        <v>201804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212</v>
      </c>
      <c r="M30" s="2" t="s">
        <v>213</v>
      </c>
      <c r="N30" s="2" t="s">
        <v>214</v>
      </c>
      <c r="O30" s="2" t="s">
        <v>81</v>
      </c>
      <c r="P30" s="2" t="str">
        <f t="shared" si="0"/>
        <v xml:space="preserve">NA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10.37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1</v>
      </c>
      <c r="BJ30" s="2">
        <v>0.2</v>
      </c>
      <c r="BK30" s="2">
        <v>1</v>
      </c>
      <c r="BL30" s="2">
        <v>92.01</v>
      </c>
      <c r="BM30" s="2">
        <v>12.88</v>
      </c>
      <c r="BN30" s="2">
        <v>104.89</v>
      </c>
      <c r="BO30" s="2">
        <v>104.89</v>
      </c>
      <c r="BP30" s="2"/>
      <c r="BQ30" s="2"/>
      <c r="BR30" s="2" t="s">
        <v>82</v>
      </c>
      <c r="BS30" s="3">
        <v>43014</v>
      </c>
      <c r="BT30" s="4">
        <v>0.49722222222222223</v>
      </c>
      <c r="BU30" s="2" t="s">
        <v>215</v>
      </c>
      <c r="BV30" s="2" t="s">
        <v>84</v>
      </c>
      <c r="BW30" s="2"/>
      <c r="BX30" s="2"/>
      <c r="BY30" s="2">
        <v>1200</v>
      </c>
      <c r="BZ30" s="2"/>
      <c r="CA30" s="2" t="s">
        <v>216</v>
      </c>
      <c r="CB30" s="2"/>
      <c r="CC30" s="2" t="s">
        <v>213</v>
      </c>
      <c r="CD30" s="2">
        <v>2350</v>
      </c>
      <c r="CE30" s="2" t="s">
        <v>86</v>
      </c>
      <c r="CF30" s="5">
        <v>43018</v>
      </c>
      <c r="CG30" s="2"/>
      <c r="CH30" s="2"/>
      <c r="CI30" s="2">
        <v>1</v>
      </c>
      <c r="CJ30" s="2">
        <v>1</v>
      </c>
      <c r="CK30" s="2" t="s">
        <v>184</v>
      </c>
      <c r="CL30" s="2" t="s">
        <v>88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"009936380758"</f>
        <v>009936380758</v>
      </c>
      <c r="F31" s="3">
        <v>43013</v>
      </c>
      <c r="G31" s="2">
        <v>201804</v>
      </c>
      <c r="H31" s="2" t="s">
        <v>74</v>
      </c>
      <c r="I31" s="2" t="s">
        <v>75</v>
      </c>
      <c r="J31" s="2" t="s">
        <v>76</v>
      </c>
      <c r="K31" s="2" t="s">
        <v>77</v>
      </c>
      <c r="L31" s="2" t="s">
        <v>217</v>
      </c>
      <c r="M31" s="2" t="s">
        <v>218</v>
      </c>
      <c r="N31" s="2" t="s">
        <v>219</v>
      </c>
      <c r="O31" s="2" t="s">
        <v>81</v>
      </c>
      <c r="P31" s="2" t="str">
        <f t="shared" si="0"/>
        <v xml:space="preserve">NA           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8.7100000000000009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1</v>
      </c>
      <c r="BJ31" s="2">
        <v>0.5</v>
      </c>
      <c r="BK31" s="2">
        <v>1</v>
      </c>
      <c r="BL31" s="2">
        <v>78.06</v>
      </c>
      <c r="BM31" s="2">
        <v>10.93</v>
      </c>
      <c r="BN31" s="2">
        <v>88.99</v>
      </c>
      <c r="BO31" s="2">
        <v>88.99</v>
      </c>
      <c r="BP31" s="2"/>
      <c r="BQ31" s="2" t="s">
        <v>220</v>
      </c>
      <c r="BR31" s="2" t="s">
        <v>82</v>
      </c>
      <c r="BS31" s="3">
        <v>43014</v>
      </c>
      <c r="BT31" s="4">
        <v>0.54722222222222217</v>
      </c>
      <c r="BU31" s="2" t="s">
        <v>220</v>
      </c>
      <c r="BV31" s="2" t="s">
        <v>84</v>
      </c>
      <c r="BW31" s="2"/>
      <c r="BX31" s="2"/>
      <c r="BY31" s="2">
        <v>2400</v>
      </c>
      <c r="BZ31" s="2"/>
      <c r="CA31" s="2" t="s">
        <v>221</v>
      </c>
      <c r="CB31" s="2"/>
      <c r="CC31" s="2" t="s">
        <v>218</v>
      </c>
      <c r="CD31" s="2">
        <v>1900</v>
      </c>
      <c r="CE31" s="2" t="s">
        <v>86</v>
      </c>
      <c r="CF31" s="5">
        <v>43017</v>
      </c>
      <c r="CG31" s="2"/>
      <c r="CH31" s="2"/>
      <c r="CI31" s="2">
        <v>1</v>
      </c>
      <c r="CJ31" s="2">
        <v>1</v>
      </c>
      <c r="CK31" s="2" t="s">
        <v>162</v>
      </c>
      <c r="CL31" s="2" t="s">
        <v>88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"009936380757"</f>
        <v>009936380757</v>
      </c>
      <c r="F32" s="3">
        <v>43013</v>
      </c>
      <c r="G32" s="2">
        <v>201804</v>
      </c>
      <c r="H32" s="2" t="s">
        <v>74</v>
      </c>
      <c r="I32" s="2" t="s">
        <v>75</v>
      </c>
      <c r="J32" s="2" t="s">
        <v>76</v>
      </c>
      <c r="K32" s="2" t="s">
        <v>77</v>
      </c>
      <c r="L32" s="2" t="s">
        <v>185</v>
      </c>
      <c r="M32" s="2" t="s">
        <v>186</v>
      </c>
      <c r="N32" s="2" t="s">
        <v>222</v>
      </c>
      <c r="O32" s="2" t="s">
        <v>81</v>
      </c>
      <c r="P32" s="2" t="str">
        <f t="shared" si="0"/>
        <v xml:space="preserve">NA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7.12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2</v>
      </c>
      <c r="BJ32" s="2">
        <v>9.6</v>
      </c>
      <c r="BK32" s="2">
        <v>10</v>
      </c>
      <c r="BL32" s="2">
        <v>64.77</v>
      </c>
      <c r="BM32" s="2">
        <v>9.07</v>
      </c>
      <c r="BN32" s="2">
        <v>73.84</v>
      </c>
      <c r="BO32" s="2">
        <v>73.84</v>
      </c>
      <c r="BP32" s="2"/>
      <c r="BQ32" s="2"/>
      <c r="BR32" s="2" t="s">
        <v>82</v>
      </c>
      <c r="BS32" s="3">
        <v>43014</v>
      </c>
      <c r="BT32" s="4">
        <v>0.44027777777777777</v>
      </c>
      <c r="BU32" s="2" t="s">
        <v>223</v>
      </c>
      <c r="BV32" s="2" t="s">
        <v>84</v>
      </c>
      <c r="BW32" s="2"/>
      <c r="BX32" s="2"/>
      <c r="BY32" s="2">
        <v>48000</v>
      </c>
      <c r="BZ32" s="2"/>
      <c r="CA32" s="2" t="s">
        <v>224</v>
      </c>
      <c r="CB32" s="2"/>
      <c r="CC32" s="2" t="s">
        <v>186</v>
      </c>
      <c r="CD32" s="2">
        <v>1609</v>
      </c>
      <c r="CE32" s="2" t="s">
        <v>86</v>
      </c>
      <c r="CF32" s="5">
        <v>43017</v>
      </c>
      <c r="CG32" s="2"/>
      <c r="CH32" s="2"/>
      <c r="CI32" s="2">
        <v>1</v>
      </c>
      <c r="CJ32" s="2">
        <v>1</v>
      </c>
      <c r="CK32" s="2" t="s">
        <v>101</v>
      </c>
      <c r="CL32" s="2" t="s">
        <v>88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"009936380759"</f>
        <v>009936380759</v>
      </c>
      <c r="F33" s="3">
        <v>43013</v>
      </c>
      <c r="G33" s="2">
        <v>201804</v>
      </c>
      <c r="H33" s="2" t="s">
        <v>74</v>
      </c>
      <c r="I33" s="2" t="s">
        <v>75</v>
      </c>
      <c r="J33" s="2" t="s">
        <v>76</v>
      </c>
      <c r="K33" s="2" t="s">
        <v>77</v>
      </c>
      <c r="L33" s="2" t="s">
        <v>146</v>
      </c>
      <c r="M33" s="2" t="s">
        <v>147</v>
      </c>
      <c r="N33" s="2" t="s">
        <v>225</v>
      </c>
      <c r="O33" s="2" t="s">
        <v>81</v>
      </c>
      <c r="P33" s="2" t="str">
        <f t="shared" si="0"/>
        <v xml:space="preserve">NA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7.12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1</v>
      </c>
      <c r="BI33" s="2">
        <v>1</v>
      </c>
      <c r="BJ33" s="2">
        <v>0.5</v>
      </c>
      <c r="BK33" s="2">
        <v>1</v>
      </c>
      <c r="BL33" s="2">
        <v>64.77</v>
      </c>
      <c r="BM33" s="2">
        <v>9.07</v>
      </c>
      <c r="BN33" s="2">
        <v>73.84</v>
      </c>
      <c r="BO33" s="2">
        <v>73.84</v>
      </c>
      <c r="BP33" s="2"/>
      <c r="BQ33" s="2" t="s">
        <v>226</v>
      </c>
      <c r="BR33" s="2" t="s">
        <v>82</v>
      </c>
      <c r="BS33" s="3">
        <v>43014</v>
      </c>
      <c r="BT33" s="4">
        <v>0.39374999999999999</v>
      </c>
      <c r="BU33" s="2" t="s">
        <v>227</v>
      </c>
      <c r="BV33" s="2" t="s">
        <v>84</v>
      </c>
      <c r="BW33" s="2"/>
      <c r="BX33" s="2"/>
      <c r="BY33" s="2">
        <v>2400</v>
      </c>
      <c r="BZ33" s="2"/>
      <c r="CA33" s="2" t="s">
        <v>228</v>
      </c>
      <c r="CB33" s="2"/>
      <c r="CC33" s="2" t="s">
        <v>147</v>
      </c>
      <c r="CD33" s="2">
        <v>4001</v>
      </c>
      <c r="CE33" s="2" t="s">
        <v>86</v>
      </c>
      <c r="CF33" s="5">
        <v>43017</v>
      </c>
      <c r="CG33" s="2"/>
      <c r="CH33" s="2"/>
      <c r="CI33" s="2">
        <v>1</v>
      </c>
      <c r="CJ33" s="2">
        <v>1</v>
      </c>
      <c r="CK33" s="2" t="s">
        <v>151</v>
      </c>
      <c r="CL33" s="2" t="s">
        <v>88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"009936380803"</f>
        <v>009936380803</v>
      </c>
      <c r="F34" s="3">
        <v>43013</v>
      </c>
      <c r="G34" s="2">
        <v>201804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185</v>
      </c>
      <c r="M34" s="2" t="s">
        <v>186</v>
      </c>
      <c r="N34" s="2" t="s">
        <v>229</v>
      </c>
      <c r="O34" s="2" t="s">
        <v>81</v>
      </c>
      <c r="P34" s="2" t="str">
        <f t="shared" si="0"/>
        <v xml:space="preserve">NA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7.12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2</v>
      </c>
      <c r="BJ34" s="2">
        <v>9.6</v>
      </c>
      <c r="BK34" s="2">
        <v>10</v>
      </c>
      <c r="BL34" s="2">
        <v>64.77</v>
      </c>
      <c r="BM34" s="2">
        <v>9.07</v>
      </c>
      <c r="BN34" s="2">
        <v>73.84</v>
      </c>
      <c r="BO34" s="2">
        <v>73.84</v>
      </c>
      <c r="BP34" s="2"/>
      <c r="BQ34" s="2"/>
      <c r="BR34" s="2" t="s">
        <v>82</v>
      </c>
      <c r="BS34" s="3">
        <v>43014</v>
      </c>
      <c r="BT34" s="4">
        <v>0.54791666666666672</v>
      </c>
      <c r="BU34" s="2" t="s">
        <v>230</v>
      </c>
      <c r="BV34" s="2" t="s">
        <v>84</v>
      </c>
      <c r="BW34" s="2"/>
      <c r="BX34" s="2"/>
      <c r="BY34" s="2">
        <v>48000</v>
      </c>
      <c r="BZ34" s="2"/>
      <c r="CA34" s="2"/>
      <c r="CB34" s="2"/>
      <c r="CC34" s="2" t="s">
        <v>186</v>
      </c>
      <c r="CD34" s="2">
        <v>1619</v>
      </c>
      <c r="CE34" s="2" t="s">
        <v>86</v>
      </c>
      <c r="CF34" s="5">
        <v>43017</v>
      </c>
      <c r="CG34" s="2"/>
      <c r="CH34" s="2"/>
      <c r="CI34" s="2">
        <v>1</v>
      </c>
      <c r="CJ34" s="2">
        <v>1</v>
      </c>
      <c r="CK34" s="2" t="s">
        <v>101</v>
      </c>
      <c r="CL34" s="2" t="s">
        <v>88</v>
      </c>
      <c r="CM34" s="2"/>
    </row>
    <row r="35" spans="1:91">
      <c r="A35" s="2" t="s">
        <v>71</v>
      </c>
      <c r="B35" s="2" t="s">
        <v>72</v>
      </c>
      <c r="C35" s="2" t="s">
        <v>73</v>
      </c>
      <c r="D35" s="2"/>
      <c r="E35" s="2" t="str">
        <f>"009936380761"</f>
        <v>009936380761</v>
      </c>
      <c r="F35" s="3">
        <v>43013</v>
      </c>
      <c r="G35" s="2">
        <v>201804</v>
      </c>
      <c r="H35" s="2" t="s">
        <v>74</v>
      </c>
      <c r="I35" s="2" t="s">
        <v>75</v>
      </c>
      <c r="J35" s="2" t="s">
        <v>76</v>
      </c>
      <c r="K35" s="2" t="s">
        <v>77</v>
      </c>
      <c r="L35" s="2" t="s">
        <v>181</v>
      </c>
      <c r="M35" s="2" t="s">
        <v>103</v>
      </c>
      <c r="N35" s="2" t="s">
        <v>231</v>
      </c>
      <c r="O35" s="2" t="s">
        <v>81</v>
      </c>
      <c r="P35" s="2" t="str">
        <f t="shared" si="0"/>
        <v xml:space="preserve">NA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10.37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0.5</v>
      </c>
      <c r="BJ35" s="2">
        <v>0.5</v>
      </c>
      <c r="BK35" s="2">
        <v>1</v>
      </c>
      <c r="BL35" s="2">
        <v>92.01</v>
      </c>
      <c r="BM35" s="2">
        <v>12.88</v>
      </c>
      <c r="BN35" s="2">
        <v>104.89</v>
      </c>
      <c r="BO35" s="2">
        <v>104.89</v>
      </c>
      <c r="BP35" s="2"/>
      <c r="BQ35" s="2"/>
      <c r="BR35" s="2" t="s">
        <v>82</v>
      </c>
      <c r="BS35" s="3">
        <v>43014</v>
      </c>
      <c r="BT35" s="4">
        <v>0.51597222222222217</v>
      </c>
      <c r="BU35" s="2" t="s">
        <v>232</v>
      </c>
      <c r="BV35" s="2" t="s">
        <v>84</v>
      </c>
      <c r="BW35" s="2"/>
      <c r="BX35" s="2"/>
      <c r="BY35" s="2">
        <v>2494.8000000000002</v>
      </c>
      <c r="BZ35" s="2"/>
      <c r="CA35" s="2" t="s">
        <v>233</v>
      </c>
      <c r="CB35" s="2"/>
      <c r="CC35" s="2" t="s">
        <v>103</v>
      </c>
      <c r="CD35" s="2">
        <v>7945</v>
      </c>
      <c r="CE35" s="2" t="s">
        <v>86</v>
      </c>
      <c r="CF35" s="5">
        <v>43014</v>
      </c>
      <c r="CG35" s="2"/>
      <c r="CH35" s="2"/>
      <c r="CI35" s="2">
        <v>2</v>
      </c>
      <c r="CJ35" s="2">
        <v>1</v>
      </c>
      <c r="CK35" s="2" t="s">
        <v>184</v>
      </c>
      <c r="CL35" s="2" t="s">
        <v>88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"009936380802"</f>
        <v>009936380802</v>
      </c>
      <c r="F36" s="3">
        <v>43013</v>
      </c>
      <c r="G36" s="2">
        <v>201804</v>
      </c>
      <c r="H36" s="2" t="s">
        <v>74</v>
      </c>
      <c r="I36" s="2" t="s">
        <v>75</v>
      </c>
      <c r="J36" s="2" t="s">
        <v>76</v>
      </c>
      <c r="K36" s="2" t="s">
        <v>77</v>
      </c>
      <c r="L36" s="2" t="s">
        <v>234</v>
      </c>
      <c r="M36" s="2" t="s">
        <v>235</v>
      </c>
      <c r="N36" s="2" t="s">
        <v>236</v>
      </c>
      <c r="O36" s="2" t="s">
        <v>81</v>
      </c>
      <c r="P36" s="2" t="str">
        <f t="shared" si="0"/>
        <v xml:space="preserve">NA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7.12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1</v>
      </c>
      <c r="BJ36" s="2">
        <v>0.5</v>
      </c>
      <c r="BK36" s="2">
        <v>1</v>
      </c>
      <c r="BL36" s="2">
        <v>64.77</v>
      </c>
      <c r="BM36" s="2">
        <v>9.07</v>
      </c>
      <c r="BN36" s="2">
        <v>73.84</v>
      </c>
      <c r="BO36" s="2">
        <v>73.84</v>
      </c>
      <c r="BP36" s="2"/>
      <c r="BQ36" s="2"/>
      <c r="BR36" s="2" t="s">
        <v>82</v>
      </c>
      <c r="BS36" s="3">
        <v>43014</v>
      </c>
      <c r="BT36" s="4">
        <v>0.30555555555555552</v>
      </c>
      <c r="BU36" s="2" t="s">
        <v>237</v>
      </c>
      <c r="BV36" s="2" t="s">
        <v>84</v>
      </c>
      <c r="BW36" s="2"/>
      <c r="BX36" s="2"/>
      <c r="BY36" s="2">
        <v>2400</v>
      </c>
      <c r="BZ36" s="2"/>
      <c r="CA36" s="2" t="s">
        <v>238</v>
      </c>
      <c r="CB36" s="2"/>
      <c r="CC36" s="2" t="s">
        <v>235</v>
      </c>
      <c r="CD36" s="2">
        <v>4319</v>
      </c>
      <c r="CE36" s="2" t="s">
        <v>86</v>
      </c>
      <c r="CF36" s="5">
        <v>43017</v>
      </c>
      <c r="CG36" s="2"/>
      <c r="CH36" s="2"/>
      <c r="CI36" s="2">
        <v>1</v>
      </c>
      <c r="CJ36" s="2">
        <v>1</v>
      </c>
      <c r="CK36" s="2" t="s">
        <v>151</v>
      </c>
      <c r="CL36" s="2" t="s">
        <v>88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"069908095933"</f>
        <v>069908095933</v>
      </c>
      <c r="F37" s="3">
        <v>43013</v>
      </c>
      <c r="G37" s="2">
        <v>201804</v>
      </c>
      <c r="H37" s="2" t="s">
        <v>74</v>
      </c>
      <c r="I37" s="2" t="s">
        <v>75</v>
      </c>
      <c r="J37" s="2" t="s">
        <v>76</v>
      </c>
      <c r="K37" s="2" t="s">
        <v>77</v>
      </c>
      <c r="L37" s="2" t="s">
        <v>181</v>
      </c>
      <c r="M37" s="2" t="s">
        <v>103</v>
      </c>
      <c r="N37" s="2" t="s">
        <v>239</v>
      </c>
      <c r="O37" s="2" t="s">
        <v>81</v>
      </c>
      <c r="P37" s="2" t="str">
        <f t="shared" si="0"/>
        <v xml:space="preserve">NA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10.37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1</v>
      </c>
      <c r="BI37" s="2">
        <v>0.5</v>
      </c>
      <c r="BJ37" s="2">
        <v>3.2</v>
      </c>
      <c r="BK37" s="2">
        <v>4</v>
      </c>
      <c r="BL37" s="2">
        <v>92.01</v>
      </c>
      <c r="BM37" s="2">
        <v>12.88</v>
      </c>
      <c r="BN37" s="2">
        <v>104.89</v>
      </c>
      <c r="BO37" s="2">
        <v>104.89</v>
      </c>
      <c r="BP37" s="2"/>
      <c r="BQ37" s="2" t="s">
        <v>240</v>
      </c>
      <c r="BR37" s="2" t="s">
        <v>82</v>
      </c>
      <c r="BS37" s="3">
        <v>43014</v>
      </c>
      <c r="BT37" s="4">
        <v>0.51597222222222217</v>
      </c>
      <c r="BU37" s="2" t="s">
        <v>241</v>
      </c>
      <c r="BV37" s="2" t="s">
        <v>84</v>
      </c>
      <c r="BW37" s="2"/>
      <c r="BX37" s="2"/>
      <c r="BY37" s="2">
        <v>16241.08</v>
      </c>
      <c r="BZ37" s="2"/>
      <c r="CA37" s="2" t="s">
        <v>242</v>
      </c>
      <c r="CB37" s="2"/>
      <c r="CC37" s="2" t="s">
        <v>103</v>
      </c>
      <c r="CD37" s="2">
        <v>7945</v>
      </c>
      <c r="CE37" s="2" t="s">
        <v>86</v>
      </c>
      <c r="CF37" s="5">
        <v>43014</v>
      </c>
      <c r="CG37" s="2"/>
      <c r="CH37" s="2"/>
      <c r="CI37" s="2">
        <v>2</v>
      </c>
      <c r="CJ37" s="2">
        <v>1</v>
      </c>
      <c r="CK37" s="2" t="s">
        <v>184</v>
      </c>
      <c r="CL37" s="2" t="s">
        <v>88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"009936380804"</f>
        <v>009936380804</v>
      </c>
      <c r="F38" s="3">
        <v>43013</v>
      </c>
      <c r="G38" s="2">
        <v>201804</v>
      </c>
      <c r="H38" s="2" t="s">
        <v>74</v>
      </c>
      <c r="I38" s="2" t="s">
        <v>75</v>
      </c>
      <c r="J38" s="2" t="s">
        <v>76</v>
      </c>
      <c r="K38" s="2" t="s">
        <v>77</v>
      </c>
      <c r="L38" s="2" t="s">
        <v>243</v>
      </c>
      <c r="M38" s="2" t="s">
        <v>243</v>
      </c>
      <c r="N38" s="2" t="s">
        <v>244</v>
      </c>
      <c r="O38" s="2" t="s">
        <v>81</v>
      </c>
      <c r="P38" s="2" t="str">
        <f t="shared" si="0"/>
        <v xml:space="preserve">NA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10.37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0.7</v>
      </c>
      <c r="BJ38" s="2">
        <v>1.8</v>
      </c>
      <c r="BK38" s="2">
        <v>2</v>
      </c>
      <c r="BL38" s="2">
        <v>92.01</v>
      </c>
      <c r="BM38" s="2">
        <v>12.88</v>
      </c>
      <c r="BN38" s="2">
        <v>104.89</v>
      </c>
      <c r="BO38" s="2">
        <v>104.89</v>
      </c>
      <c r="BP38" s="2"/>
      <c r="BQ38" s="2"/>
      <c r="BR38" s="2" t="s">
        <v>82</v>
      </c>
      <c r="BS38" s="3">
        <v>43014</v>
      </c>
      <c r="BT38" s="4">
        <v>0.39374999999999999</v>
      </c>
      <c r="BU38" s="2" t="s">
        <v>245</v>
      </c>
      <c r="BV38" s="2" t="s">
        <v>84</v>
      </c>
      <c r="BW38" s="2"/>
      <c r="BX38" s="2"/>
      <c r="BY38" s="2">
        <v>9030.9599999999991</v>
      </c>
      <c r="BZ38" s="2"/>
      <c r="CA38" s="2" t="s">
        <v>246</v>
      </c>
      <c r="CB38" s="2"/>
      <c r="CC38" s="2" t="s">
        <v>243</v>
      </c>
      <c r="CD38" s="2">
        <v>7620</v>
      </c>
      <c r="CE38" s="2" t="s">
        <v>86</v>
      </c>
      <c r="CF38" s="5">
        <v>43017</v>
      </c>
      <c r="CG38" s="2"/>
      <c r="CH38" s="2"/>
      <c r="CI38" s="2">
        <v>2</v>
      </c>
      <c r="CJ38" s="2">
        <v>1</v>
      </c>
      <c r="CK38" s="2" t="s">
        <v>184</v>
      </c>
      <c r="CL38" s="2" t="s">
        <v>88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"009936380801"</f>
        <v>009936380801</v>
      </c>
      <c r="F39" s="3">
        <v>43013</v>
      </c>
      <c r="G39" s="2">
        <v>201804</v>
      </c>
      <c r="H39" s="2" t="s">
        <v>74</v>
      </c>
      <c r="I39" s="2" t="s">
        <v>75</v>
      </c>
      <c r="J39" s="2" t="s">
        <v>76</v>
      </c>
      <c r="K39" s="2" t="s">
        <v>77</v>
      </c>
      <c r="L39" s="2" t="s">
        <v>247</v>
      </c>
      <c r="M39" s="2" t="s">
        <v>248</v>
      </c>
      <c r="N39" s="2" t="s">
        <v>249</v>
      </c>
      <c r="O39" s="2" t="s">
        <v>81</v>
      </c>
      <c r="P39" s="2" t="str">
        <f t="shared" si="0"/>
        <v xml:space="preserve">NA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7.12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2</v>
      </c>
      <c r="BJ39" s="2">
        <v>9.6</v>
      </c>
      <c r="BK39" s="2">
        <v>10</v>
      </c>
      <c r="BL39" s="2">
        <v>64.77</v>
      </c>
      <c r="BM39" s="2">
        <v>9.07</v>
      </c>
      <c r="BN39" s="2">
        <v>73.84</v>
      </c>
      <c r="BO39" s="2">
        <v>73.84</v>
      </c>
      <c r="BP39" s="2"/>
      <c r="BQ39" s="2"/>
      <c r="BR39" s="2" t="s">
        <v>82</v>
      </c>
      <c r="BS39" s="3">
        <v>43017</v>
      </c>
      <c r="BT39" s="4">
        <v>0.58611111111111114</v>
      </c>
      <c r="BU39" s="2" t="s">
        <v>250</v>
      </c>
      <c r="BV39" s="2" t="s">
        <v>88</v>
      </c>
      <c r="BW39" s="2" t="s">
        <v>251</v>
      </c>
      <c r="BX39" s="2" t="s">
        <v>252</v>
      </c>
      <c r="BY39" s="2">
        <v>48000</v>
      </c>
      <c r="BZ39" s="2"/>
      <c r="CA39" s="2" t="s">
        <v>253</v>
      </c>
      <c r="CB39" s="2"/>
      <c r="CC39" s="2" t="s">
        <v>248</v>
      </c>
      <c r="CD39" s="2">
        <v>1682</v>
      </c>
      <c r="CE39" s="2" t="s">
        <v>86</v>
      </c>
      <c r="CF39" s="5">
        <v>43020</v>
      </c>
      <c r="CG39" s="2"/>
      <c r="CH39" s="2"/>
      <c r="CI39" s="2">
        <v>1</v>
      </c>
      <c r="CJ39" s="2">
        <v>2</v>
      </c>
      <c r="CK39" s="2" t="s">
        <v>101</v>
      </c>
      <c r="CL39" s="2" t="s">
        <v>88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"009936380800"</f>
        <v>009936380800</v>
      </c>
      <c r="F40" s="3">
        <v>43013</v>
      </c>
      <c r="G40" s="2">
        <v>201804</v>
      </c>
      <c r="H40" s="2" t="s">
        <v>74</v>
      </c>
      <c r="I40" s="2" t="s">
        <v>75</v>
      </c>
      <c r="J40" s="2" t="s">
        <v>76</v>
      </c>
      <c r="K40" s="2" t="s">
        <v>77</v>
      </c>
      <c r="L40" s="2" t="s">
        <v>254</v>
      </c>
      <c r="M40" s="2" t="s">
        <v>255</v>
      </c>
      <c r="N40" s="2" t="s">
        <v>256</v>
      </c>
      <c r="O40" s="2" t="s">
        <v>81</v>
      </c>
      <c r="P40" s="2" t="str">
        <f t="shared" si="0"/>
        <v xml:space="preserve">NA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10.37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1.2</v>
      </c>
      <c r="BJ40" s="2">
        <v>1</v>
      </c>
      <c r="BK40" s="2">
        <v>2</v>
      </c>
      <c r="BL40" s="2">
        <v>92.01</v>
      </c>
      <c r="BM40" s="2">
        <v>12.88</v>
      </c>
      <c r="BN40" s="2">
        <v>104.89</v>
      </c>
      <c r="BO40" s="2">
        <v>104.89</v>
      </c>
      <c r="BP40" s="2"/>
      <c r="BQ40" s="2"/>
      <c r="BR40" s="2" t="s">
        <v>82</v>
      </c>
      <c r="BS40" s="3">
        <v>43014</v>
      </c>
      <c r="BT40" s="4">
        <v>0.56805555555555554</v>
      </c>
      <c r="BU40" s="2" t="s">
        <v>257</v>
      </c>
      <c r="BV40" s="2" t="s">
        <v>84</v>
      </c>
      <c r="BW40" s="2"/>
      <c r="BX40" s="2"/>
      <c r="BY40" s="2">
        <v>4907.93</v>
      </c>
      <c r="BZ40" s="2"/>
      <c r="CA40" s="2"/>
      <c r="CB40" s="2"/>
      <c r="CC40" s="2" t="s">
        <v>255</v>
      </c>
      <c r="CD40" s="2">
        <v>2300</v>
      </c>
      <c r="CE40" s="2" t="s">
        <v>86</v>
      </c>
      <c r="CF40" s="5">
        <v>43018</v>
      </c>
      <c r="CG40" s="2"/>
      <c r="CH40" s="2"/>
      <c r="CI40" s="2">
        <v>1</v>
      </c>
      <c r="CJ40" s="2">
        <v>1</v>
      </c>
      <c r="CK40" s="2" t="s">
        <v>184</v>
      </c>
      <c r="CL40" s="2" t="s">
        <v>88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"009936380769"</f>
        <v>009936380769</v>
      </c>
      <c r="F41" s="3">
        <v>43013</v>
      </c>
      <c r="G41" s="2">
        <v>201804</v>
      </c>
      <c r="H41" s="2" t="s">
        <v>74</v>
      </c>
      <c r="I41" s="2" t="s">
        <v>75</v>
      </c>
      <c r="J41" s="2" t="s">
        <v>76</v>
      </c>
      <c r="K41" s="2" t="s">
        <v>77</v>
      </c>
      <c r="L41" s="2" t="s">
        <v>146</v>
      </c>
      <c r="M41" s="2" t="s">
        <v>147</v>
      </c>
      <c r="N41" s="2" t="s">
        <v>258</v>
      </c>
      <c r="O41" s="2" t="s">
        <v>81</v>
      </c>
      <c r="P41" s="2" t="str">
        <f t="shared" si="0"/>
        <v xml:space="preserve">NA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7.12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0.5</v>
      </c>
      <c r="BJ41" s="2">
        <v>0.2</v>
      </c>
      <c r="BK41" s="2">
        <v>1</v>
      </c>
      <c r="BL41" s="2">
        <v>64.77</v>
      </c>
      <c r="BM41" s="2">
        <v>9.07</v>
      </c>
      <c r="BN41" s="2">
        <v>73.84</v>
      </c>
      <c r="BO41" s="2">
        <v>73.84</v>
      </c>
      <c r="BP41" s="2"/>
      <c r="BQ41" s="2"/>
      <c r="BR41" s="2" t="s">
        <v>82</v>
      </c>
      <c r="BS41" s="3">
        <v>43014</v>
      </c>
      <c r="BT41" s="4">
        <v>0.40277777777777773</v>
      </c>
      <c r="BU41" s="2" t="s">
        <v>174</v>
      </c>
      <c r="BV41" s="2" t="s">
        <v>84</v>
      </c>
      <c r="BW41" s="2"/>
      <c r="BX41" s="2"/>
      <c r="BY41" s="2">
        <v>1200</v>
      </c>
      <c r="BZ41" s="2"/>
      <c r="CA41" s="2" t="s">
        <v>175</v>
      </c>
      <c r="CB41" s="2"/>
      <c r="CC41" s="2" t="s">
        <v>147</v>
      </c>
      <c r="CD41" s="2">
        <v>4000</v>
      </c>
      <c r="CE41" s="2" t="s">
        <v>86</v>
      </c>
      <c r="CF41" s="5">
        <v>43017</v>
      </c>
      <c r="CG41" s="2"/>
      <c r="CH41" s="2"/>
      <c r="CI41" s="2">
        <v>1</v>
      </c>
      <c r="CJ41" s="2">
        <v>1</v>
      </c>
      <c r="CK41" s="2" t="s">
        <v>151</v>
      </c>
      <c r="CL41" s="2" t="s">
        <v>88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"009936380798"</f>
        <v>009936380798</v>
      </c>
      <c r="F42" s="3">
        <v>43013</v>
      </c>
      <c r="G42" s="2">
        <v>201804</v>
      </c>
      <c r="H42" s="2" t="s">
        <v>74</v>
      </c>
      <c r="I42" s="2" t="s">
        <v>75</v>
      </c>
      <c r="J42" s="2" t="s">
        <v>76</v>
      </c>
      <c r="K42" s="2" t="s">
        <v>77</v>
      </c>
      <c r="L42" s="2" t="s">
        <v>259</v>
      </c>
      <c r="M42" s="2" t="s">
        <v>260</v>
      </c>
      <c r="N42" s="2" t="s">
        <v>261</v>
      </c>
      <c r="O42" s="2" t="s">
        <v>118</v>
      </c>
      <c r="P42" s="2" t="str">
        <f t="shared" si="0"/>
        <v xml:space="preserve">NA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40.22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143.09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157.15</v>
      </c>
      <c r="BD42" s="2">
        <v>0</v>
      </c>
      <c r="BE42" s="2">
        <v>0</v>
      </c>
      <c r="BF42" s="2">
        <v>0</v>
      </c>
      <c r="BG42" s="2">
        <v>0</v>
      </c>
      <c r="BH42" s="2">
        <v>1</v>
      </c>
      <c r="BI42" s="2">
        <v>0.6</v>
      </c>
      <c r="BJ42" s="2">
        <v>0.2</v>
      </c>
      <c r="BK42" s="2">
        <v>1</v>
      </c>
      <c r="BL42" s="2">
        <v>637.75</v>
      </c>
      <c r="BM42" s="2">
        <v>0</v>
      </c>
      <c r="BN42" s="2">
        <v>637.75</v>
      </c>
      <c r="BO42" s="2">
        <v>637.75</v>
      </c>
      <c r="BP42" s="2"/>
      <c r="BQ42" s="2">
        <v>26622316608</v>
      </c>
      <c r="BR42" s="2" t="s">
        <v>82</v>
      </c>
      <c r="BS42" s="3">
        <v>43017</v>
      </c>
      <c r="BT42" s="4">
        <v>0.20138888888888887</v>
      </c>
      <c r="BU42" s="2" t="s">
        <v>262</v>
      </c>
      <c r="BV42" s="2"/>
      <c r="BW42" s="2"/>
      <c r="BX42" s="2"/>
      <c r="BY42" s="2">
        <v>1200</v>
      </c>
      <c r="BZ42" s="2" t="s">
        <v>263</v>
      </c>
      <c r="CA42" s="2"/>
      <c r="CB42" s="2"/>
      <c r="CC42" s="2" t="s">
        <v>260</v>
      </c>
      <c r="CD42" s="2" t="s">
        <v>264</v>
      </c>
      <c r="CE42" s="2" t="s">
        <v>86</v>
      </c>
      <c r="CF42" s="2"/>
      <c r="CG42" s="2"/>
      <c r="CH42" s="2"/>
      <c r="CI42" s="2">
        <v>0</v>
      </c>
      <c r="CJ42" s="2">
        <v>0</v>
      </c>
      <c r="CK42" s="2">
        <v>521</v>
      </c>
      <c r="CL42" s="2" t="s">
        <v>88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"R009936380797"</f>
        <v>R009936380797</v>
      </c>
      <c r="F43" s="3">
        <v>43017</v>
      </c>
      <c r="G43" s="2">
        <v>201804</v>
      </c>
      <c r="H43" s="2" t="s">
        <v>185</v>
      </c>
      <c r="I43" s="2" t="s">
        <v>186</v>
      </c>
      <c r="J43" s="2" t="s">
        <v>200</v>
      </c>
      <c r="K43" s="2" t="s">
        <v>77</v>
      </c>
      <c r="L43" s="2" t="s">
        <v>74</v>
      </c>
      <c r="M43" s="2" t="s">
        <v>75</v>
      </c>
      <c r="N43" s="2" t="s">
        <v>76</v>
      </c>
      <c r="O43" s="2" t="s">
        <v>81</v>
      </c>
      <c r="P43" s="2" t="str">
        <f t="shared" si="0"/>
        <v xml:space="preserve">NA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7.12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1</v>
      </c>
      <c r="BI43" s="2">
        <v>1</v>
      </c>
      <c r="BJ43" s="2">
        <v>0</v>
      </c>
      <c r="BK43" s="2">
        <v>1</v>
      </c>
      <c r="BL43" s="2">
        <v>64.77</v>
      </c>
      <c r="BM43" s="2">
        <v>9.07</v>
      </c>
      <c r="BN43" s="2">
        <v>73.84</v>
      </c>
      <c r="BO43" s="2">
        <v>73.84</v>
      </c>
      <c r="BP43" s="2"/>
      <c r="BQ43" s="2"/>
      <c r="BR43" s="2"/>
      <c r="BS43" s="3">
        <v>43018</v>
      </c>
      <c r="BT43" s="4">
        <v>0.50763888888888886</v>
      </c>
      <c r="BU43" s="2" t="s">
        <v>265</v>
      </c>
      <c r="BV43" s="2" t="s">
        <v>84</v>
      </c>
      <c r="BW43" s="2"/>
      <c r="BX43" s="2"/>
      <c r="BY43" s="2">
        <v>40</v>
      </c>
      <c r="BZ43" s="2"/>
      <c r="CA43" s="2" t="s">
        <v>266</v>
      </c>
      <c r="CB43" s="2"/>
      <c r="CC43" s="2" t="s">
        <v>75</v>
      </c>
      <c r="CD43" s="2">
        <v>2196</v>
      </c>
      <c r="CE43" s="2" t="s">
        <v>86</v>
      </c>
      <c r="CF43" s="5">
        <v>43020</v>
      </c>
      <c r="CG43" s="2"/>
      <c r="CH43" s="2"/>
      <c r="CI43" s="2">
        <v>1</v>
      </c>
      <c r="CJ43" s="2">
        <v>1</v>
      </c>
      <c r="CK43" s="2" t="s">
        <v>101</v>
      </c>
      <c r="CL43" s="2" t="s">
        <v>88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"009936380742"</f>
        <v>009936380742</v>
      </c>
      <c r="F44" s="3">
        <v>43017</v>
      </c>
      <c r="G44" s="2">
        <v>201804</v>
      </c>
      <c r="H44" s="2" t="s">
        <v>74</v>
      </c>
      <c r="I44" s="2" t="s">
        <v>75</v>
      </c>
      <c r="J44" s="2" t="s">
        <v>76</v>
      </c>
      <c r="K44" s="2" t="s">
        <v>77</v>
      </c>
      <c r="L44" s="2" t="s">
        <v>267</v>
      </c>
      <c r="M44" s="2" t="s">
        <v>268</v>
      </c>
      <c r="N44" s="2" t="s">
        <v>269</v>
      </c>
      <c r="O44" s="2" t="s">
        <v>118</v>
      </c>
      <c r="P44" s="2" t="str">
        <f t="shared" si="0"/>
        <v xml:space="preserve">NA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36.69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130.52000000000001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0.5</v>
      </c>
      <c r="BJ44" s="2">
        <v>0.2</v>
      </c>
      <c r="BK44" s="2">
        <v>0.5</v>
      </c>
      <c r="BL44" s="2">
        <v>438.39</v>
      </c>
      <c r="BM44" s="2">
        <v>0</v>
      </c>
      <c r="BN44" s="2">
        <v>438.39</v>
      </c>
      <c r="BO44" s="2">
        <v>438.39</v>
      </c>
      <c r="BP44" s="2"/>
      <c r="BQ44" s="2" t="s">
        <v>270</v>
      </c>
      <c r="BR44" s="2" t="s">
        <v>82</v>
      </c>
      <c r="BS44" s="3">
        <v>43020</v>
      </c>
      <c r="BT44" s="4">
        <v>0.51041666666666663</v>
      </c>
      <c r="BU44" s="2" t="s">
        <v>271</v>
      </c>
      <c r="BV44" s="2"/>
      <c r="BW44" s="2"/>
      <c r="BX44" s="2"/>
      <c r="BY44" s="2">
        <v>1200</v>
      </c>
      <c r="BZ44" s="2" t="s">
        <v>120</v>
      </c>
      <c r="CA44" s="2"/>
      <c r="CB44" s="2"/>
      <c r="CC44" s="2" t="s">
        <v>268</v>
      </c>
      <c r="CD44" s="2" t="s">
        <v>272</v>
      </c>
      <c r="CE44" s="2" t="s">
        <v>86</v>
      </c>
      <c r="CF44" s="5">
        <v>43025</v>
      </c>
      <c r="CG44" s="2"/>
      <c r="CH44" s="2"/>
      <c r="CI44" s="2">
        <v>0</v>
      </c>
      <c r="CJ44" s="2">
        <v>0</v>
      </c>
      <c r="CK44" s="2">
        <v>522</v>
      </c>
      <c r="CL44" s="2" t="s">
        <v>88</v>
      </c>
      <c r="CM44" s="2"/>
    </row>
    <row r="45" spans="1:91">
      <c r="A45" s="2" t="s">
        <v>71</v>
      </c>
      <c r="B45" s="2" t="s">
        <v>72</v>
      </c>
      <c r="C45" s="2" t="s">
        <v>73</v>
      </c>
      <c r="D45" s="2"/>
      <c r="E45" s="2" t="str">
        <f>"009936380745"</f>
        <v>009936380745</v>
      </c>
      <c r="F45" s="3">
        <v>43017</v>
      </c>
      <c r="G45" s="2">
        <v>201804</v>
      </c>
      <c r="H45" s="2" t="s">
        <v>74</v>
      </c>
      <c r="I45" s="2" t="s">
        <v>75</v>
      </c>
      <c r="J45" s="2" t="s">
        <v>76</v>
      </c>
      <c r="K45" s="2" t="s">
        <v>77</v>
      </c>
      <c r="L45" s="2" t="s">
        <v>273</v>
      </c>
      <c r="M45" s="2" t="s">
        <v>274</v>
      </c>
      <c r="N45" s="2" t="s">
        <v>275</v>
      </c>
      <c r="O45" s="2" t="s">
        <v>81</v>
      </c>
      <c r="P45" s="2" t="str">
        <f t="shared" si="0"/>
        <v xml:space="preserve">NA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7.12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0.5</v>
      </c>
      <c r="BJ45" s="2">
        <v>0.2</v>
      </c>
      <c r="BK45" s="2">
        <v>1</v>
      </c>
      <c r="BL45" s="2">
        <v>64.77</v>
      </c>
      <c r="BM45" s="2">
        <v>9.07</v>
      </c>
      <c r="BN45" s="2">
        <v>73.84</v>
      </c>
      <c r="BO45" s="2">
        <v>73.84</v>
      </c>
      <c r="BP45" s="2"/>
      <c r="BQ45" s="2" t="s">
        <v>276</v>
      </c>
      <c r="BR45" s="2" t="s">
        <v>82</v>
      </c>
      <c r="BS45" s="3">
        <v>43018</v>
      </c>
      <c r="BT45" s="4">
        <v>0.59930555555555554</v>
      </c>
      <c r="BU45" s="2" t="s">
        <v>277</v>
      </c>
      <c r="BV45" s="2" t="s">
        <v>84</v>
      </c>
      <c r="BW45" s="2"/>
      <c r="BX45" s="2"/>
      <c r="BY45" s="2">
        <v>1200</v>
      </c>
      <c r="BZ45" s="2"/>
      <c r="CA45" s="2" t="s">
        <v>278</v>
      </c>
      <c r="CB45" s="2"/>
      <c r="CC45" s="2" t="s">
        <v>274</v>
      </c>
      <c r="CD45" s="2">
        <v>2940</v>
      </c>
      <c r="CE45" s="2" t="s">
        <v>86</v>
      </c>
      <c r="CF45" s="5">
        <v>43020</v>
      </c>
      <c r="CG45" s="2"/>
      <c r="CH45" s="2"/>
      <c r="CI45" s="2">
        <v>1</v>
      </c>
      <c r="CJ45" s="2">
        <v>1</v>
      </c>
      <c r="CK45" s="2" t="s">
        <v>151</v>
      </c>
      <c r="CL45" s="2" t="s">
        <v>88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"009936380736"</f>
        <v>009936380736</v>
      </c>
      <c r="F46" s="3">
        <v>43017</v>
      </c>
      <c r="G46" s="2">
        <v>201804</v>
      </c>
      <c r="H46" s="2" t="s">
        <v>74</v>
      </c>
      <c r="I46" s="2" t="s">
        <v>75</v>
      </c>
      <c r="J46" s="2" t="s">
        <v>76</v>
      </c>
      <c r="K46" s="2" t="s">
        <v>77</v>
      </c>
      <c r="L46" s="2" t="s">
        <v>176</v>
      </c>
      <c r="M46" s="2" t="s">
        <v>177</v>
      </c>
      <c r="N46" s="2" t="s">
        <v>279</v>
      </c>
      <c r="O46" s="2" t="s">
        <v>81</v>
      </c>
      <c r="P46" s="2" t="str">
        <f t="shared" si="0"/>
        <v xml:space="preserve">NA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12.35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1.6</v>
      </c>
      <c r="BJ46" s="2">
        <v>1</v>
      </c>
      <c r="BK46" s="2">
        <v>2</v>
      </c>
      <c r="BL46" s="2">
        <v>108.61</v>
      </c>
      <c r="BM46" s="2">
        <v>15.21</v>
      </c>
      <c r="BN46" s="2">
        <v>123.82</v>
      </c>
      <c r="BO46" s="2">
        <v>123.82</v>
      </c>
      <c r="BP46" s="2"/>
      <c r="BQ46" s="2" t="s">
        <v>280</v>
      </c>
      <c r="BR46" s="2" t="s">
        <v>82</v>
      </c>
      <c r="BS46" s="3">
        <v>43018</v>
      </c>
      <c r="BT46" s="4">
        <v>0.43541666666666662</v>
      </c>
      <c r="BU46" s="2" t="s">
        <v>281</v>
      </c>
      <c r="BV46" s="2"/>
      <c r="BW46" s="2"/>
      <c r="BX46" s="2"/>
      <c r="BY46" s="2">
        <v>4799.99</v>
      </c>
      <c r="BZ46" s="2"/>
      <c r="CA46" s="2"/>
      <c r="CB46" s="2"/>
      <c r="CC46" s="2" t="s">
        <v>177</v>
      </c>
      <c r="CD46" s="2">
        <v>360</v>
      </c>
      <c r="CE46" s="2" t="s">
        <v>86</v>
      </c>
      <c r="CF46" s="5">
        <v>43020</v>
      </c>
      <c r="CG46" s="2"/>
      <c r="CH46" s="2"/>
      <c r="CI46" s="2">
        <v>0</v>
      </c>
      <c r="CJ46" s="2">
        <v>0</v>
      </c>
      <c r="CK46" s="2" t="s">
        <v>140</v>
      </c>
      <c r="CL46" s="2" t="s">
        <v>88</v>
      </c>
      <c r="CM46" s="2"/>
    </row>
    <row r="47" spans="1:91">
      <c r="A47" s="2" t="s">
        <v>71</v>
      </c>
      <c r="B47" s="2" t="s">
        <v>72</v>
      </c>
      <c r="C47" s="2" t="s">
        <v>73</v>
      </c>
      <c r="D47" s="2"/>
      <c r="E47" s="2" t="str">
        <f>"009936380767"</f>
        <v>009936380767</v>
      </c>
      <c r="F47" s="3">
        <v>43017</v>
      </c>
      <c r="G47" s="2">
        <v>201804</v>
      </c>
      <c r="H47" s="2" t="s">
        <v>74</v>
      </c>
      <c r="I47" s="2" t="s">
        <v>75</v>
      </c>
      <c r="J47" s="2" t="s">
        <v>76</v>
      </c>
      <c r="K47" s="2" t="s">
        <v>77</v>
      </c>
      <c r="L47" s="2" t="s">
        <v>146</v>
      </c>
      <c r="M47" s="2" t="s">
        <v>147</v>
      </c>
      <c r="N47" s="2" t="s">
        <v>282</v>
      </c>
      <c r="O47" s="2" t="s">
        <v>81</v>
      </c>
      <c r="P47" s="2" t="str">
        <f t="shared" si="0"/>
        <v xml:space="preserve">NA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7.12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1</v>
      </c>
      <c r="BJ47" s="2">
        <v>0.2</v>
      </c>
      <c r="BK47" s="2">
        <v>1</v>
      </c>
      <c r="BL47" s="2">
        <v>64.77</v>
      </c>
      <c r="BM47" s="2">
        <v>9.07</v>
      </c>
      <c r="BN47" s="2">
        <v>73.84</v>
      </c>
      <c r="BO47" s="2">
        <v>73.84</v>
      </c>
      <c r="BP47" s="2"/>
      <c r="BQ47" s="2" t="s">
        <v>283</v>
      </c>
      <c r="BR47" s="2" t="s">
        <v>82</v>
      </c>
      <c r="BS47" s="3">
        <v>43018</v>
      </c>
      <c r="BT47" s="4">
        <v>0.42569444444444443</v>
      </c>
      <c r="BU47" s="2" t="s">
        <v>284</v>
      </c>
      <c r="BV47" s="2" t="s">
        <v>84</v>
      </c>
      <c r="BW47" s="2"/>
      <c r="BX47" s="2"/>
      <c r="BY47" s="2">
        <v>1200</v>
      </c>
      <c r="BZ47" s="2"/>
      <c r="CA47" s="2" t="s">
        <v>285</v>
      </c>
      <c r="CB47" s="2"/>
      <c r="CC47" s="2" t="s">
        <v>147</v>
      </c>
      <c r="CD47" s="2">
        <v>4051</v>
      </c>
      <c r="CE47" s="2" t="s">
        <v>86</v>
      </c>
      <c r="CF47" s="5">
        <v>43018</v>
      </c>
      <c r="CG47" s="2"/>
      <c r="CH47" s="2"/>
      <c r="CI47" s="2">
        <v>1</v>
      </c>
      <c r="CJ47" s="2">
        <v>1</v>
      </c>
      <c r="CK47" s="2" t="s">
        <v>151</v>
      </c>
      <c r="CL47" s="2" t="s">
        <v>88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"009936380738"</f>
        <v>009936380738</v>
      </c>
      <c r="F48" s="3">
        <v>43017</v>
      </c>
      <c r="G48" s="2">
        <v>201804</v>
      </c>
      <c r="H48" s="2" t="s">
        <v>74</v>
      </c>
      <c r="I48" s="2" t="s">
        <v>75</v>
      </c>
      <c r="J48" s="2" t="s">
        <v>76</v>
      </c>
      <c r="K48" s="2" t="s">
        <v>77</v>
      </c>
      <c r="L48" s="2" t="s">
        <v>286</v>
      </c>
      <c r="M48" s="2" t="s">
        <v>287</v>
      </c>
      <c r="N48" s="2" t="s">
        <v>288</v>
      </c>
      <c r="O48" s="2" t="s">
        <v>81</v>
      </c>
      <c r="P48" s="2" t="str">
        <f t="shared" si="0"/>
        <v xml:space="preserve">NA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7.12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1</v>
      </c>
      <c r="BI48" s="2">
        <v>1</v>
      </c>
      <c r="BJ48" s="2">
        <v>0.5</v>
      </c>
      <c r="BK48" s="2">
        <v>1</v>
      </c>
      <c r="BL48" s="2">
        <v>64.77</v>
      </c>
      <c r="BM48" s="2">
        <v>9.07</v>
      </c>
      <c r="BN48" s="2">
        <v>73.84</v>
      </c>
      <c r="BO48" s="2">
        <v>73.84</v>
      </c>
      <c r="BP48" s="2"/>
      <c r="BQ48" s="2" t="s">
        <v>82</v>
      </c>
      <c r="BR48" s="2" t="s">
        <v>82</v>
      </c>
      <c r="BS48" s="3">
        <v>43018</v>
      </c>
      <c r="BT48" s="4">
        <v>0.40277777777777773</v>
      </c>
      <c r="BU48" s="2" t="s">
        <v>289</v>
      </c>
      <c r="BV48" s="2" t="s">
        <v>84</v>
      </c>
      <c r="BW48" s="2"/>
      <c r="BX48" s="2"/>
      <c r="BY48" s="2">
        <v>2400</v>
      </c>
      <c r="BZ48" s="2"/>
      <c r="CA48" s="2" t="s">
        <v>131</v>
      </c>
      <c r="CB48" s="2"/>
      <c r="CC48" s="2" t="s">
        <v>287</v>
      </c>
      <c r="CD48" s="2">
        <v>2571</v>
      </c>
      <c r="CE48" s="2" t="s">
        <v>86</v>
      </c>
      <c r="CF48" s="5">
        <v>43020</v>
      </c>
      <c r="CG48" s="2"/>
      <c r="CH48" s="2"/>
      <c r="CI48" s="2">
        <v>1</v>
      </c>
      <c r="CJ48" s="2">
        <v>1</v>
      </c>
      <c r="CK48" s="2" t="s">
        <v>87</v>
      </c>
      <c r="CL48" s="2" t="s">
        <v>88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"009936380763"</f>
        <v>009936380763</v>
      </c>
      <c r="F49" s="3">
        <v>43017</v>
      </c>
      <c r="G49" s="2">
        <v>201804</v>
      </c>
      <c r="H49" s="2" t="s">
        <v>74</v>
      </c>
      <c r="I49" s="2" t="s">
        <v>75</v>
      </c>
      <c r="J49" s="2" t="s">
        <v>76</v>
      </c>
      <c r="K49" s="2" t="s">
        <v>77</v>
      </c>
      <c r="L49" s="2" t="s">
        <v>146</v>
      </c>
      <c r="M49" s="2" t="s">
        <v>147</v>
      </c>
      <c r="N49" s="2" t="s">
        <v>288</v>
      </c>
      <c r="O49" s="2" t="s">
        <v>81</v>
      </c>
      <c r="P49" s="2" t="str">
        <f t="shared" si="0"/>
        <v xml:space="preserve">NA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7.12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0.5</v>
      </c>
      <c r="BJ49" s="2">
        <v>0.2</v>
      </c>
      <c r="BK49" s="2">
        <v>1</v>
      </c>
      <c r="BL49" s="2">
        <v>64.77</v>
      </c>
      <c r="BM49" s="2">
        <v>9.07</v>
      </c>
      <c r="BN49" s="2">
        <v>73.84</v>
      </c>
      <c r="BO49" s="2">
        <v>73.84</v>
      </c>
      <c r="BP49" s="2"/>
      <c r="BQ49" s="2" t="s">
        <v>290</v>
      </c>
      <c r="BR49" s="2" t="s">
        <v>82</v>
      </c>
      <c r="BS49" s="3">
        <v>43018</v>
      </c>
      <c r="BT49" s="4">
        <v>0.39583333333333331</v>
      </c>
      <c r="BU49" s="2" t="s">
        <v>291</v>
      </c>
      <c r="BV49" s="2" t="s">
        <v>84</v>
      </c>
      <c r="BW49" s="2"/>
      <c r="BX49" s="2"/>
      <c r="BY49" s="2">
        <v>1200</v>
      </c>
      <c r="BZ49" s="2"/>
      <c r="CA49" s="2" t="s">
        <v>175</v>
      </c>
      <c r="CB49" s="2"/>
      <c r="CC49" s="2" t="s">
        <v>147</v>
      </c>
      <c r="CD49" s="2">
        <v>4000</v>
      </c>
      <c r="CE49" s="2" t="s">
        <v>86</v>
      </c>
      <c r="CF49" s="5">
        <v>43019</v>
      </c>
      <c r="CG49" s="2"/>
      <c r="CH49" s="2"/>
      <c r="CI49" s="2">
        <v>1</v>
      </c>
      <c r="CJ49" s="2">
        <v>1</v>
      </c>
      <c r="CK49" s="2" t="s">
        <v>151</v>
      </c>
      <c r="CL49" s="2" t="s">
        <v>88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"009936380754"</f>
        <v>009936380754</v>
      </c>
      <c r="F50" s="3">
        <v>43017</v>
      </c>
      <c r="G50" s="2">
        <v>201804</v>
      </c>
      <c r="H50" s="2" t="s">
        <v>74</v>
      </c>
      <c r="I50" s="2" t="s">
        <v>75</v>
      </c>
      <c r="J50" s="2" t="s">
        <v>76</v>
      </c>
      <c r="K50" s="2" t="s">
        <v>77</v>
      </c>
      <c r="L50" s="2" t="s">
        <v>176</v>
      </c>
      <c r="M50" s="2" t="s">
        <v>177</v>
      </c>
      <c r="N50" s="2" t="s">
        <v>292</v>
      </c>
      <c r="O50" s="2" t="s">
        <v>81</v>
      </c>
      <c r="P50" s="2" t="str">
        <f t="shared" si="0"/>
        <v xml:space="preserve">NA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12.35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0.5</v>
      </c>
      <c r="BK50" s="2">
        <v>1</v>
      </c>
      <c r="BL50" s="2">
        <v>108.61</v>
      </c>
      <c r="BM50" s="2">
        <v>15.21</v>
      </c>
      <c r="BN50" s="2">
        <v>123.82</v>
      </c>
      <c r="BO50" s="2">
        <v>123.82</v>
      </c>
      <c r="BP50" s="2"/>
      <c r="BQ50" s="2" t="s">
        <v>293</v>
      </c>
      <c r="BR50" s="2" t="s">
        <v>82</v>
      </c>
      <c r="BS50" s="3">
        <v>43018</v>
      </c>
      <c r="BT50" s="4">
        <v>0.43541666666666662</v>
      </c>
      <c r="BU50" s="2" t="s">
        <v>281</v>
      </c>
      <c r="BV50" s="2"/>
      <c r="BW50" s="2"/>
      <c r="BX50" s="2"/>
      <c r="BY50" s="2">
        <v>2400</v>
      </c>
      <c r="BZ50" s="2"/>
      <c r="CA50" s="2"/>
      <c r="CB50" s="2"/>
      <c r="CC50" s="2" t="s">
        <v>177</v>
      </c>
      <c r="CD50" s="2">
        <v>360</v>
      </c>
      <c r="CE50" s="2" t="s">
        <v>86</v>
      </c>
      <c r="CF50" s="5">
        <v>43020</v>
      </c>
      <c r="CG50" s="2"/>
      <c r="CH50" s="2"/>
      <c r="CI50" s="2">
        <v>0</v>
      </c>
      <c r="CJ50" s="2">
        <v>0</v>
      </c>
      <c r="CK50" s="2" t="s">
        <v>140</v>
      </c>
      <c r="CL50" s="2" t="s">
        <v>88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"009936380751"</f>
        <v>009936380751</v>
      </c>
      <c r="F51" s="3">
        <v>43017</v>
      </c>
      <c r="G51" s="2">
        <v>201804</v>
      </c>
      <c r="H51" s="2" t="s">
        <v>74</v>
      </c>
      <c r="I51" s="2" t="s">
        <v>75</v>
      </c>
      <c r="J51" s="2" t="s">
        <v>76</v>
      </c>
      <c r="K51" s="2" t="s">
        <v>77</v>
      </c>
      <c r="L51" s="2" t="s">
        <v>127</v>
      </c>
      <c r="M51" s="2" t="s">
        <v>128</v>
      </c>
      <c r="N51" s="2" t="s">
        <v>294</v>
      </c>
      <c r="O51" s="2" t="s">
        <v>81</v>
      </c>
      <c r="P51" s="2" t="str">
        <f t="shared" si="0"/>
        <v xml:space="preserve">NA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7.12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1</v>
      </c>
      <c r="BI51" s="2">
        <v>11.1</v>
      </c>
      <c r="BJ51" s="2">
        <v>4.5</v>
      </c>
      <c r="BK51" s="2">
        <v>12</v>
      </c>
      <c r="BL51" s="2">
        <v>64.77</v>
      </c>
      <c r="BM51" s="2">
        <v>9.07</v>
      </c>
      <c r="BN51" s="2">
        <v>73.84</v>
      </c>
      <c r="BO51" s="2">
        <v>73.84</v>
      </c>
      <c r="BP51" s="2"/>
      <c r="BQ51" s="2" t="s">
        <v>295</v>
      </c>
      <c r="BR51" s="2" t="s">
        <v>82</v>
      </c>
      <c r="BS51" s="3">
        <v>43018</v>
      </c>
      <c r="BT51" s="4">
        <v>0.51388888888888895</v>
      </c>
      <c r="BU51" s="2" t="s">
        <v>296</v>
      </c>
      <c r="BV51" s="2" t="s">
        <v>84</v>
      </c>
      <c r="BW51" s="2"/>
      <c r="BX51" s="2"/>
      <c r="BY51" s="2">
        <v>22451.22</v>
      </c>
      <c r="BZ51" s="2"/>
      <c r="CA51" s="2" t="s">
        <v>297</v>
      </c>
      <c r="CB51" s="2"/>
      <c r="CC51" s="2" t="s">
        <v>128</v>
      </c>
      <c r="CD51" s="2">
        <v>2570</v>
      </c>
      <c r="CE51" s="2" t="s">
        <v>86</v>
      </c>
      <c r="CF51" s="5">
        <v>43020</v>
      </c>
      <c r="CG51" s="2"/>
      <c r="CH51" s="2"/>
      <c r="CI51" s="2">
        <v>1</v>
      </c>
      <c r="CJ51" s="2">
        <v>1</v>
      </c>
      <c r="CK51" s="2" t="s">
        <v>87</v>
      </c>
      <c r="CL51" s="2" t="s">
        <v>88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"009936380743"</f>
        <v>009936380743</v>
      </c>
      <c r="F52" s="3">
        <v>43017</v>
      </c>
      <c r="G52" s="2">
        <v>201804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298</v>
      </c>
      <c r="M52" s="2" t="s">
        <v>299</v>
      </c>
      <c r="N52" s="2" t="s">
        <v>300</v>
      </c>
      <c r="O52" s="2" t="s">
        <v>81</v>
      </c>
      <c r="P52" s="2" t="str">
        <f t="shared" si="0"/>
        <v xml:space="preserve">NA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10.37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0.5</v>
      </c>
      <c r="BJ52" s="2">
        <v>0.2</v>
      </c>
      <c r="BK52" s="2">
        <v>1</v>
      </c>
      <c r="BL52" s="2">
        <v>92.01</v>
      </c>
      <c r="BM52" s="2">
        <v>12.88</v>
      </c>
      <c r="BN52" s="2">
        <v>104.89</v>
      </c>
      <c r="BO52" s="2">
        <v>104.89</v>
      </c>
      <c r="BP52" s="2"/>
      <c r="BQ52" s="2" t="s">
        <v>301</v>
      </c>
      <c r="BR52" s="2" t="s">
        <v>82</v>
      </c>
      <c r="BS52" s="3">
        <v>43018</v>
      </c>
      <c r="BT52" s="4">
        <v>0.39930555555555558</v>
      </c>
      <c r="BU52" s="2" t="s">
        <v>302</v>
      </c>
      <c r="BV52" s="2" t="s">
        <v>84</v>
      </c>
      <c r="BW52" s="2"/>
      <c r="BX52" s="2"/>
      <c r="BY52" s="2">
        <v>1200</v>
      </c>
      <c r="BZ52" s="2"/>
      <c r="CA52" s="2" t="s">
        <v>303</v>
      </c>
      <c r="CB52" s="2"/>
      <c r="CC52" s="2" t="s">
        <v>299</v>
      </c>
      <c r="CD52" s="2">
        <v>2271</v>
      </c>
      <c r="CE52" s="2" t="s">
        <v>86</v>
      </c>
      <c r="CF52" s="5">
        <v>43019</v>
      </c>
      <c r="CG52" s="2"/>
      <c r="CH52" s="2"/>
      <c r="CI52" s="2">
        <v>1</v>
      </c>
      <c r="CJ52" s="2">
        <v>1</v>
      </c>
      <c r="CK52" s="2" t="s">
        <v>184</v>
      </c>
      <c r="CL52" s="2" t="s">
        <v>88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"009936380747"</f>
        <v>009936380747</v>
      </c>
      <c r="F53" s="3">
        <v>43017</v>
      </c>
      <c r="G53" s="2">
        <v>201804</v>
      </c>
      <c r="H53" s="2" t="s">
        <v>74</v>
      </c>
      <c r="I53" s="2" t="s">
        <v>75</v>
      </c>
      <c r="J53" s="2" t="s">
        <v>76</v>
      </c>
      <c r="K53" s="2" t="s">
        <v>77</v>
      </c>
      <c r="L53" s="2" t="s">
        <v>146</v>
      </c>
      <c r="M53" s="2" t="s">
        <v>147</v>
      </c>
      <c r="N53" s="2" t="s">
        <v>304</v>
      </c>
      <c r="O53" s="2" t="s">
        <v>81</v>
      </c>
      <c r="P53" s="2" t="str">
        <f t="shared" si="0"/>
        <v xml:space="preserve">NA           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7.12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1</v>
      </c>
      <c r="BI53" s="2">
        <v>0.5</v>
      </c>
      <c r="BJ53" s="2">
        <v>0.2</v>
      </c>
      <c r="BK53" s="2">
        <v>1</v>
      </c>
      <c r="BL53" s="2">
        <v>64.77</v>
      </c>
      <c r="BM53" s="2">
        <v>9.07</v>
      </c>
      <c r="BN53" s="2">
        <v>73.84</v>
      </c>
      <c r="BO53" s="2">
        <v>73.84</v>
      </c>
      <c r="BP53" s="2"/>
      <c r="BQ53" s="2" t="s">
        <v>305</v>
      </c>
      <c r="BR53" s="2" t="s">
        <v>82</v>
      </c>
      <c r="BS53" s="3">
        <v>43018</v>
      </c>
      <c r="BT53" s="4">
        <v>0.34375</v>
      </c>
      <c r="BU53" s="2" t="s">
        <v>306</v>
      </c>
      <c r="BV53" s="2" t="s">
        <v>84</v>
      </c>
      <c r="BW53" s="2"/>
      <c r="BX53" s="2"/>
      <c r="BY53" s="2">
        <v>1200</v>
      </c>
      <c r="BZ53" s="2"/>
      <c r="CA53" s="2" t="s">
        <v>150</v>
      </c>
      <c r="CB53" s="2"/>
      <c r="CC53" s="2" t="s">
        <v>147</v>
      </c>
      <c r="CD53" s="2">
        <v>4000</v>
      </c>
      <c r="CE53" s="2" t="s">
        <v>86</v>
      </c>
      <c r="CF53" s="5">
        <v>43019</v>
      </c>
      <c r="CG53" s="2"/>
      <c r="CH53" s="2"/>
      <c r="CI53" s="2">
        <v>1</v>
      </c>
      <c r="CJ53" s="2">
        <v>1</v>
      </c>
      <c r="CK53" s="2" t="s">
        <v>151</v>
      </c>
      <c r="CL53" s="2" t="s">
        <v>88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"009936380737"</f>
        <v>009936380737</v>
      </c>
      <c r="F54" s="3">
        <v>43017</v>
      </c>
      <c r="G54" s="2">
        <v>201804</v>
      </c>
      <c r="H54" s="2" t="s">
        <v>74</v>
      </c>
      <c r="I54" s="2" t="s">
        <v>75</v>
      </c>
      <c r="J54" s="2" t="s">
        <v>76</v>
      </c>
      <c r="K54" s="2" t="s">
        <v>77</v>
      </c>
      <c r="L54" s="2" t="s">
        <v>307</v>
      </c>
      <c r="M54" s="2" t="s">
        <v>308</v>
      </c>
      <c r="N54" s="2" t="s">
        <v>309</v>
      </c>
      <c r="O54" s="2" t="s">
        <v>81</v>
      </c>
      <c r="P54" s="2" t="str">
        <f t="shared" si="0"/>
        <v xml:space="preserve">NA   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12.35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1</v>
      </c>
      <c r="BI54" s="2">
        <v>0.5</v>
      </c>
      <c r="BJ54" s="2">
        <v>0.2</v>
      </c>
      <c r="BK54" s="2">
        <v>1</v>
      </c>
      <c r="BL54" s="2">
        <v>108.61</v>
      </c>
      <c r="BM54" s="2">
        <v>15.21</v>
      </c>
      <c r="BN54" s="2">
        <v>123.82</v>
      </c>
      <c r="BO54" s="2">
        <v>123.82</v>
      </c>
      <c r="BP54" s="2"/>
      <c r="BQ54" s="2" t="s">
        <v>310</v>
      </c>
      <c r="BR54" s="2" t="s">
        <v>82</v>
      </c>
      <c r="BS54" s="3">
        <v>43018</v>
      </c>
      <c r="BT54" s="4">
        <v>0.69791666666666663</v>
      </c>
      <c r="BU54" s="2" t="s">
        <v>311</v>
      </c>
      <c r="BV54" s="2"/>
      <c r="BW54" s="2"/>
      <c r="BX54" s="2"/>
      <c r="BY54" s="2">
        <v>1200</v>
      </c>
      <c r="BZ54" s="2"/>
      <c r="CA54" s="2" t="s">
        <v>312</v>
      </c>
      <c r="CB54" s="2"/>
      <c r="CC54" s="2" t="s">
        <v>308</v>
      </c>
      <c r="CD54" s="2">
        <v>480</v>
      </c>
      <c r="CE54" s="2" t="s">
        <v>86</v>
      </c>
      <c r="CF54" s="5">
        <v>43020</v>
      </c>
      <c r="CG54" s="2"/>
      <c r="CH54" s="2"/>
      <c r="CI54" s="2">
        <v>0</v>
      </c>
      <c r="CJ54" s="2">
        <v>0</v>
      </c>
      <c r="CK54" s="2" t="s">
        <v>140</v>
      </c>
      <c r="CL54" s="2" t="s">
        <v>88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"009936380744"</f>
        <v>009936380744</v>
      </c>
      <c r="F55" s="3">
        <v>43017</v>
      </c>
      <c r="G55" s="2">
        <v>201804</v>
      </c>
      <c r="H55" s="2" t="s">
        <v>74</v>
      </c>
      <c r="I55" s="2" t="s">
        <v>75</v>
      </c>
      <c r="J55" s="2" t="s">
        <v>76</v>
      </c>
      <c r="K55" s="2" t="s">
        <v>77</v>
      </c>
      <c r="L55" s="2" t="s">
        <v>313</v>
      </c>
      <c r="M55" s="2" t="s">
        <v>314</v>
      </c>
      <c r="N55" s="2" t="s">
        <v>315</v>
      </c>
      <c r="O55" s="2" t="s">
        <v>81</v>
      </c>
      <c r="P55" s="2" t="str">
        <f t="shared" si="0"/>
        <v xml:space="preserve">NA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14.25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1</v>
      </c>
      <c r="BJ55" s="2">
        <v>0.2</v>
      </c>
      <c r="BK55" s="2">
        <v>1</v>
      </c>
      <c r="BL55" s="2">
        <v>124.55</v>
      </c>
      <c r="BM55" s="2">
        <v>17.440000000000001</v>
      </c>
      <c r="BN55" s="2">
        <v>141.99</v>
      </c>
      <c r="BO55" s="2">
        <v>141.99</v>
      </c>
      <c r="BP55" s="2"/>
      <c r="BQ55" s="2" t="s">
        <v>316</v>
      </c>
      <c r="BR55" s="2" t="s">
        <v>82</v>
      </c>
      <c r="BS55" s="3">
        <v>43019</v>
      </c>
      <c r="BT55" s="4">
        <v>0.37847222222222227</v>
      </c>
      <c r="BU55" s="2" t="s">
        <v>317</v>
      </c>
      <c r="BV55" s="2"/>
      <c r="BW55" s="2"/>
      <c r="BX55" s="2"/>
      <c r="BY55" s="2">
        <v>1200</v>
      </c>
      <c r="BZ55" s="2"/>
      <c r="CA55" s="2" t="s">
        <v>318</v>
      </c>
      <c r="CB55" s="2"/>
      <c r="CC55" s="2" t="s">
        <v>314</v>
      </c>
      <c r="CD55" s="2">
        <v>8240</v>
      </c>
      <c r="CE55" s="2" t="s">
        <v>86</v>
      </c>
      <c r="CF55" s="5">
        <v>43038</v>
      </c>
      <c r="CG55" s="2"/>
      <c r="CH55" s="2"/>
      <c r="CI55" s="2">
        <v>0</v>
      </c>
      <c r="CJ55" s="2">
        <v>0</v>
      </c>
      <c r="CK55" s="2" t="s">
        <v>319</v>
      </c>
      <c r="CL55" s="2" t="s">
        <v>88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"009936380739"</f>
        <v>009936380739</v>
      </c>
      <c r="F56" s="3">
        <v>43017</v>
      </c>
      <c r="G56" s="2">
        <v>201804</v>
      </c>
      <c r="H56" s="2" t="s">
        <v>74</v>
      </c>
      <c r="I56" s="2" t="s">
        <v>75</v>
      </c>
      <c r="J56" s="2" t="s">
        <v>76</v>
      </c>
      <c r="K56" s="2" t="s">
        <v>77</v>
      </c>
      <c r="L56" s="2" t="s">
        <v>217</v>
      </c>
      <c r="M56" s="2" t="s">
        <v>218</v>
      </c>
      <c r="N56" s="2" t="s">
        <v>320</v>
      </c>
      <c r="O56" s="2" t="s">
        <v>81</v>
      </c>
      <c r="P56" s="2" t="str">
        <f t="shared" si="0"/>
        <v xml:space="preserve">NA           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8.7100000000000009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1.2</v>
      </c>
      <c r="BJ56" s="2">
        <v>2</v>
      </c>
      <c r="BK56" s="2">
        <v>2</v>
      </c>
      <c r="BL56" s="2">
        <v>78.06</v>
      </c>
      <c r="BM56" s="2">
        <v>10.93</v>
      </c>
      <c r="BN56" s="2">
        <v>88.99</v>
      </c>
      <c r="BO56" s="2">
        <v>88.99</v>
      </c>
      <c r="BP56" s="2"/>
      <c r="BQ56" s="2" t="s">
        <v>321</v>
      </c>
      <c r="BR56" s="2" t="s">
        <v>82</v>
      </c>
      <c r="BS56" s="3">
        <v>43018</v>
      </c>
      <c r="BT56" s="4">
        <v>0.60486111111111118</v>
      </c>
      <c r="BU56" s="2" t="s">
        <v>322</v>
      </c>
      <c r="BV56" s="2" t="s">
        <v>84</v>
      </c>
      <c r="BW56" s="2"/>
      <c r="BX56" s="2"/>
      <c r="BY56" s="2">
        <v>10093.51</v>
      </c>
      <c r="BZ56" s="2"/>
      <c r="CA56" s="2" t="s">
        <v>323</v>
      </c>
      <c r="CB56" s="2"/>
      <c r="CC56" s="2" t="s">
        <v>218</v>
      </c>
      <c r="CD56" s="2">
        <v>1900</v>
      </c>
      <c r="CE56" s="2" t="s">
        <v>86</v>
      </c>
      <c r="CF56" s="5">
        <v>43020</v>
      </c>
      <c r="CG56" s="2"/>
      <c r="CH56" s="2"/>
      <c r="CI56" s="2">
        <v>1</v>
      </c>
      <c r="CJ56" s="2">
        <v>1</v>
      </c>
      <c r="CK56" s="2" t="s">
        <v>162</v>
      </c>
      <c r="CL56" s="2" t="s">
        <v>88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"009936380746"</f>
        <v>009936380746</v>
      </c>
      <c r="F57" s="3">
        <v>43017</v>
      </c>
      <c r="G57" s="2">
        <v>201804</v>
      </c>
      <c r="H57" s="2" t="s">
        <v>74</v>
      </c>
      <c r="I57" s="2" t="s">
        <v>75</v>
      </c>
      <c r="J57" s="2" t="s">
        <v>76</v>
      </c>
      <c r="K57" s="2" t="s">
        <v>77</v>
      </c>
      <c r="L57" s="2" t="s">
        <v>181</v>
      </c>
      <c r="M57" s="2" t="s">
        <v>103</v>
      </c>
      <c r="N57" s="2" t="s">
        <v>324</v>
      </c>
      <c r="O57" s="2" t="s">
        <v>81</v>
      </c>
      <c r="P57" s="2" t="str">
        <f t="shared" si="0"/>
        <v xml:space="preserve">NA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10.37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1</v>
      </c>
      <c r="BI57" s="2">
        <v>1</v>
      </c>
      <c r="BJ57" s="2">
        <v>0.2</v>
      </c>
      <c r="BK57" s="2">
        <v>1</v>
      </c>
      <c r="BL57" s="2">
        <v>92.01</v>
      </c>
      <c r="BM57" s="2">
        <v>12.88</v>
      </c>
      <c r="BN57" s="2">
        <v>104.89</v>
      </c>
      <c r="BO57" s="2">
        <v>104.89</v>
      </c>
      <c r="BP57" s="2"/>
      <c r="BQ57" s="2" t="s">
        <v>325</v>
      </c>
      <c r="BR57" s="2" t="s">
        <v>82</v>
      </c>
      <c r="BS57" s="3">
        <v>43019</v>
      </c>
      <c r="BT57" s="4">
        <v>0.36180555555555555</v>
      </c>
      <c r="BU57" s="2" t="s">
        <v>326</v>
      </c>
      <c r="BV57" s="2" t="s">
        <v>84</v>
      </c>
      <c r="BW57" s="2"/>
      <c r="BX57" s="2"/>
      <c r="BY57" s="2">
        <v>1200</v>
      </c>
      <c r="BZ57" s="2"/>
      <c r="CA57" s="2" t="s">
        <v>327</v>
      </c>
      <c r="CB57" s="2"/>
      <c r="CC57" s="2" t="s">
        <v>103</v>
      </c>
      <c r="CD57" s="2">
        <v>7459</v>
      </c>
      <c r="CE57" s="2" t="s">
        <v>86</v>
      </c>
      <c r="CF57" s="5">
        <v>43020</v>
      </c>
      <c r="CG57" s="2"/>
      <c r="CH57" s="2"/>
      <c r="CI57" s="2">
        <v>2</v>
      </c>
      <c r="CJ57" s="2">
        <v>2</v>
      </c>
      <c r="CK57" s="2" t="s">
        <v>184</v>
      </c>
      <c r="CL57" s="2" t="s">
        <v>88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"009936380740"</f>
        <v>009936380740</v>
      </c>
      <c r="F58" s="3">
        <v>43017</v>
      </c>
      <c r="G58" s="2">
        <v>201804</v>
      </c>
      <c r="H58" s="2" t="s">
        <v>74</v>
      </c>
      <c r="I58" s="2" t="s">
        <v>75</v>
      </c>
      <c r="J58" s="2" t="s">
        <v>76</v>
      </c>
      <c r="K58" s="2" t="s">
        <v>77</v>
      </c>
      <c r="L58" s="2" t="s">
        <v>127</v>
      </c>
      <c r="M58" s="2" t="s">
        <v>128</v>
      </c>
      <c r="N58" s="2" t="s">
        <v>328</v>
      </c>
      <c r="O58" s="2" t="s">
        <v>81</v>
      </c>
      <c r="P58" s="2" t="str">
        <f t="shared" si="0"/>
        <v xml:space="preserve">NA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7.12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1</v>
      </c>
      <c r="BI58" s="2">
        <v>0.5</v>
      </c>
      <c r="BJ58" s="2">
        <v>0.2</v>
      </c>
      <c r="BK58" s="2">
        <v>1</v>
      </c>
      <c r="BL58" s="2">
        <v>64.77</v>
      </c>
      <c r="BM58" s="2">
        <v>9.07</v>
      </c>
      <c r="BN58" s="2">
        <v>73.84</v>
      </c>
      <c r="BO58" s="2">
        <v>73.84</v>
      </c>
      <c r="BP58" s="2"/>
      <c r="BQ58" s="2" t="s">
        <v>329</v>
      </c>
      <c r="BR58" s="2" t="s">
        <v>82</v>
      </c>
      <c r="BS58" s="3">
        <v>43018</v>
      </c>
      <c r="BT58" s="4">
        <v>0.40277777777777773</v>
      </c>
      <c r="BU58" s="2" t="s">
        <v>289</v>
      </c>
      <c r="BV58" s="2" t="s">
        <v>84</v>
      </c>
      <c r="BW58" s="2"/>
      <c r="BX58" s="2"/>
      <c r="BY58" s="2">
        <v>1200</v>
      </c>
      <c r="BZ58" s="2"/>
      <c r="CA58" s="2" t="s">
        <v>131</v>
      </c>
      <c r="CB58" s="2"/>
      <c r="CC58" s="2" t="s">
        <v>128</v>
      </c>
      <c r="CD58" s="2">
        <v>2570</v>
      </c>
      <c r="CE58" s="2" t="s">
        <v>86</v>
      </c>
      <c r="CF58" s="5">
        <v>43020</v>
      </c>
      <c r="CG58" s="2"/>
      <c r="CH58" s="2"/>
      <c r="CI58" s="2">
        <v>1</v>
      </c>
      <c r="CJ58" s="2">
        <v>1</v>
      </c>
      <c r="CK58" s="2" t="s">
        <v>87</v>
      </c>
      <c r="CL58" s="2" t="s">
        <v>88</v>
      </c>
      <c r="CM58" s="2"/>
    </row>
    <row r="59" spans="1:91">
      <c r="A59" s="2" t="s">
        <v>71</v>
      </c>
      <c r="B59" s="2" t="s">
        <v>72</v>
      </c>
      <c r="C59" s="2" t="s">
        <v>73</v>
      </c>
      <c r="D59" s="2"/>
      <c r="E59" s="2" t="str">
        <f>"009936380750"</f>
        <v>009936380750</v>
      </c>
      <c r="F59" s="3">
        <v>43017</v>
      </c>
      <c r="G59" s="2">
        <v>201804</v>
      </c>
      <c r="H59" s="2" t="s">
        <v>74</v>
      </c>
      <c r="I59" s="2" t="s">
        <v>75</v>
      </c>
      <c r="J59" s="2" t="s">
        <v>76</v>
      </c>
      <c r="K59" s="2" t="s">
        <v>77</v>
      </c>
      <c r="L59" s="2" t="s">
        <v>330</v>
      </c>
      <c r="M59" s="2" t="s">
        <v>331</v>
      </c>
      <c r="N59" s="2" t="s">
        <v>332</v>
      </c>
      <c r="O59" s="2" t="s">
        <v>81</v>
      </c>
      <c r="P59" s="2" t="str">
        <f t="shared" si="0"/>
        <v xml:space="preserve">NA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8.7100000000000009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0.5</v>
      </c>
      <c r="BJ59" s="2">
        <v>0.2</v>
      </c>
      <c r="BK59" s="2">
        <v>1</v>
      </c>
      <c r="BL59" s="2">
        <v>78.06</v>
      </c>
      <c r="BM59" s="2">
        <v>10.93</v>
      </c>
      <c r="BN59" s="2">
        <v>88.99</v>
      </c>
      <c r="BO59" s="2">
        <v>88.99</v>
      </c>
      <c r="BP59" s="2"/>
      <c r="BQ59" s="2" t="s">
        <v>333</v>
      </c>
      <c r="BR59" s="2" t="s">
        <v>82</v>
      </c>
      <c r="BS59" s="3">
        <v>43018</v>
      </c>
      <c r="BT59" s="4">
        <v>0.58888888888888891</v>
      </c>
      <c r="BU59" s="2" t="s">
        <v>334</v>
      </c>
      <c r="BV59" s="2"/>
      <c r="BW59" s="2"/>
      <c r="BX59" s="2"/>
      <c r="BY59" s="2">
        <v>1200</v>
      </c>
      <c r="BZ59" s="2"/>
      <c r="CA59" s="2"/>
      <c r="CB59" s="2"/>
      <c r="CC59" s="2" t="s">
        <v>331</v>
      </c>
      <c r="CD59" s="2">
        <v>1</v>
      </c>
      <c r="CE59" s="2" t="s">
        <v>86</v>
      </c>
      <c r="CF59" s="5">
        <v>43019</v>
      </c>
      <c r="CG59" s="2"/>
      <c r="CH59" s="2"/>
      <c r="CI59" s="2">
        <v>0</v>
      </c>
      <c r="CJ59" s="2">
        <v>0</v>
      </c>
      <c r="CK59" s="2" t="s">
        <v>162</v>
      </c>
      <c r="CL59" s="2" t="s">
        <v>88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"009936380753"</f>
        <v>009936380753</v>
      </c>
      <c r="F60" s="3">
        <v>43017</v>
      </c>
      <c r="G60" s="2">
        <v>201804</v>
      </c>
      <c r="H60" s="2" t="s">
        <v>74</v>
      </c>
      <c r="I60" s="2" t="s">
        <v>75</v>
      </c>
      <c r="J60" s="2" t="s">
        <v>76</v>
      </c>
      <c r="K60" s="2" t="s">
        <v>77</v>
      </c>
      <c r="L60" s="2" t="s">
        <v>335</v>
      </c>
      <c r="M60" s="2" t="s">
        <v>336</v>
      </c>
      <c r="N60" s="2" t="s">
        <v>337</v>
      </c>
      <c r="O60" s="2" t="s">
        <v>81</v>
      </c>
      <c r="P60" s="2" t="str">
        <f t="shared" si="0"/>
        <v xml:space="preserve">NA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10.37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1</v>
      </c>
      <c r="BI60" s="2">
        <v>0.6</v>
      </c>
      <c r="BJ60" s="2">
        <v>0.3</v>
      </c>
      <c r="BK60" s="2">
        <v>1</v>
      </c>
      <c r="BL60" s="2">
        <v>92.01</v>
      </c>
      <c r="BM60" s="2">
        <v>12.88</v>
      </c>
      <c r="BN60" s="2">
        <v>104.89</v>
      </c>
      <c r="BO60" s="2">
        <v>104.89</v>
      </c>
      <c r="BP60" s="2"/>
      <c r="BQ60" s="2" t="s">
        <v>338</v>
      </c>
      <c r="BR60" s="2" t="s">
        <v>82</v>
      </c>
      <c r="BS60" s="3">
        <v>43018</v>
      </c>
      <c r="BT60" s="4">
        <v>0.40277777777777773</v>
      </c>
      <c r="BU60" s="2" t="s">
        <v>339</v>
      </c>
      <c r="BV60" s="2" t="s">
        <v>84</v>
      </c>
      <c r="BW60" s="2"/>
      <c r="BX60" s="2"/>
      <c r="BY60" s="2">
        <v>1569.84</v>
      </c>
      <c r="BZ60" s="2"/>
      <c r="CA60" s="2" t="s">
        <v>340</v>
      </c>
      <c r="CB60" s="2"/>
      <c r="CC60" s="2" t="s">
        <v>336</v>
      </c>
      <c r="CD60" s="2">
        <v>6001</v>
      </c>
      <c r="CE60" s="2" t="s">
        <v>86</v>
      </c>
      <c r="CF60" s="5">
        <v>43019</v>
      </c>
      <c r="CG60" s="2"/>
      <c r="CH60" s="2"/>
      <c r="CI60" s="2">
        <v>2</v>
      </c>
      <c r="CJ60" s="2">
        <v>1</v>
      </c>
      <c r="CK60" s="2" t="s">
        <v>184</v>
      </c>
      <c r="CL60" s="2" t="s">
        <v>88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"009936380748"</f>
        <v>009936380748</v>
      </c>
      <c r="F61" s="3">
        <v>43017</v>
      </c>
      <c r="G61" s="2">
        <v>201804</v>
      </c>
      <c r="H61" s="2" t="s">
        <v>74</v>
      </c>
      <c r="I61" s="2" t="s">
        <v>75</v>
      </c>
      <c r="J61" s="2" t="s">
        <v>76</v>
      </c>
      <c r="K61" s="2" t="s">
        <v>77</v>
      </c>
      <c r="L61" s="2" t="s">
        <v>341</v>
      </c>
      <c r="M61" s="2" t="s">
        <v>342</v>
      </c>
      <c r="N61" s="2" t="s">
        <v>343</v>
      </c>
      <c r="O61" s="2" t="s">
        <v>81</v>
      </c>
      <c r="P61" s="2" t="str">
        <f t="shared" si="0"/>
        <v xml:space="preserve">NA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12.35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0.9</v>
      </c>
      <c r="BJ61" s="2">
        <v>0.3</v>
      </c>
      <c r="BK61" s="2">
        <v>1</v>
      </c>
      <c r="BL61" s="2">
        <v>108.61</v>
      </c>
      <c r="BM61" s="2">
        <v>15.21</v>
      </c>
      <c r="BN61" s="2">
        <v>123.82</v>
      </c>
      <c r="BO61" s="2">
        <v>123.82</v>
      </c>
      <c r="BP61" s="2"/>
      <c r="BQ61" s="2" t="s">
        <v>344</v>
      </c>
      <c r="BR61" s="2" t="s">
        <v>82</v>
      </c>
      <c r="BS61" s="3">
        <v>43019</v>
      </c>
      <c r="BT61" s="4">
        <v>0.50069444444444444</v>
      </c>
      <c r="BU61" s="2" t="s">
        <v>193</v>
      </c>
      <c r="BV61" s="2" t="s">
        <v>88</v>
      </c>
      <c r="BW61" s="2" t="s">
        <v>251</v>
      </c>
      <c r="BX61" s="2" t="s">
        <v>345</v>
      </c>
      <c r="BY61" s="2">
        <v>1733.33</v>
      </c>
      <c r="BZ61" s="2"/>
      <c r="CA61" s="2"/>
      <c r="CB61" s="2"/>
      <c r="CC61" s="2" t="s">
        <v>342</v>
      </c>
      <c r="CD61" s="2">
        <v>2740</v>
      </c>
      <c r="CE61" s="2" t="s">
        <v>86</v>
      </c>
      <c r="CF61" s="5">
        <v>43025</v>
      </c>
      <c r="CG61" s="2"/>
      <c r="CH61" s="2"/>
      <c r="CI61" s="2">
        <v>1</v>
      </c>
      <c r="CJ61" s="2">
        <v>2</v>
      </c>
      <c r="CK61" s="2" t="s">
        <v>140</v>
      </c>
      <c r="CL61" s="2" t="s">
        <v>88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"009936380768"</f>
        <v>009936380768</v>
      </c>
      <c r="F62" s="3">
        <v>43017</v>
      </c>
      <c r="G62" s="2">
        <v>201804</v>
      </c>
      <c r="H62" s="2" t="s">
        <v>74</v>
      </c>
      <c r="I62" s="2" t="s">
        <v>75</v>
      </c>
      <c r="J62" s="2" t="s">
        <v>76</v>
      </c>
      <c r="K62" s="2" t="s">
        <v>77</v>
      </c>
      <c r="L62" s="2" t="s">
        <v>346</v>
      </c>
      <c r="M62" s="2" t="s">
        <v>347</v>
      </c>
      <c r="N62" s="2" t="s">
        <v>348</v>
      </c>
      <c r="O62" s="2" t="s">
        <v>81</v>
      </c>
      <c r="P62" s="2" t="str">
        <f t="shared" si="0"/>
        <v xml:space="preserve">NA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12.35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1</v>
      </c>
      <c r="BI62" s="2">
        <v>2.8</v>
      </c>
      <c r="BJ62" s="2">
        <v>2.7</v>
      </c>
      <c r="BK62" s="2">
        <v>3</v>
      </c>
      <c r="BL62" s="2">
        <v>108.61</v>
      </c>
      <c r="BM62" s="2">
        <v>15.21</v>
      </c>
      <c r="BN62" s="2">
        <v>123.82</v>
      </c>
      <c r="BO62" s="2">
        <v>123.82</v>
      </c>
      <c r="BP62" s="2"/>
      <c r="BQ62" s="2" t="s">
        <v>349</v>
      </c>
      <c r="BR62" s="2" t="s">
        <v>82</v>
      </c>
      <c r="BS62" s="3">
        <v>43018</v>
      </c>
      <c r="BT62" s="4">
        <v>0.37916666666666665</v>
      </c>
      <c r="BU62" s="2" t="s">
        <v>350</v>
      </c>
      <c r="BV62" s="2"/>
      <c r="BW62" s="2"/>
      <c r="BX62" s="2"/>
      <c r="BY62" s="2">
        <v>13303.86</v>
      </c>
      <c r="BZ62" s="2"/>
      <c r="CA62" s="2" t="s">
        <v>351</v>
      </c>
      <c r="CB62" s="2"/>
      <c r="CC62" s="2" t="s">
        <v>347</v>
      </c>
      <c r="CD62" s="2">
        <v>6530</v>
      </c>
      <c r="CE62" s="2" t="s">
        <v>86</v>
      </c>
      <c r="CF62" s="5">
        <v>43019</v>
      </c>
      <c r="CG62" s="2"/>
      <c r="CH62" s="2"/>
      <c r="CI62" s="2">
        <v>0</v>
      </c>
      <c r="CJ62" s="2">
        <v>0</v>
      </c>
      <c r="CK62" s="2" t="s">
        <v>172</v>
      </c>
      <c r="CL62" s="2" t="s">
        <v>88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"009936380741"</f>
        <v>009936380741</v>
      </c>
      <c r="F63" s="3">
        <v>43017</v>
      </c>
      <c r="G63" s="2">
        <v>201804</v>
      </c>
      <c r="H63" s="2" t="s">
        <v>74</v>
      </c>
      <c r="I63" s="2" t="s">
        <v>75</v>
      </c>
      <c r="J63" s="2" t="s">
        <v>76</v>
      </c>
      <c r="K63" s="2" t="s">
        <v>77</v>
      </c>
      <c r="L63" s="2" t="s">
        <v>185</v>
      </c>
      <c r="M63" s="2" t="s">
        <v>186</v>
      </c>
      <c r="N63" s="2" t="s">
        <v>288</v>
      </c>
      <c r="O63" s="2" t="s">
        <v>81</v>
      </c>
      <c r="P63" s="2" t="str">
        <f t="shared" si="0"/>
        <v xml:space="preserve">NA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7.12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1</v>
      </c>
      <c r="BI63" s="2">
        <v>2</v>
      </c>
      <c r="BJ63" s="2">
        <v>8.4</v>
      </c>
      <c r="BK63" s="2">
        <v>9</v>
      </c>
      <c r="BL63" s="2">
        <v>64.77</v>
      </c>
      <c r="BM63" s="2">
        <v>9.07</v>
      </c>
      <c r="BN63" s="2">
        <v>73.84</v>
      </c>
      <c r="BO63" s="2">
        <v>73.84</v>
      </c>
      <c r="BP63" s="2"/>
      <c r="BQ63" s="2" t="s">
        <v>352</v>
      </c>
      <c r="BR63" s="2" t="s">
        <v>82</v>
      </c>
      <c r="BS63" s="3">
        <v>43018</v>
      </c>
      <c r="BT63" s="4">
        <v>0.45694444444444443</v>
      </c>
      <c r="BU63" s="2" t="s">
        <v>353</v>
      </c>
      <c r="BV63" s="2" t="s">
        <v>84</v>
      </c>
      <c r="BW63" s="2"/>
      <c r="BX63" s="2"/>
      <c r="BY63" s="2">
        <v>42000</v>
      </c>
      <c r="BZ63" s="2"/>
      <c r="CA63" s="2" t="s">
        <v>224</v>
      </c>
      <c r="CB63" s="2"/>
      <c r="CC63" s="2" t="s">
        <v>186</v>
      </c>
      <c r="CD63" s="2">
        <v>1610</v>
      </c>
      <c r="CE63" s="2" t="s">
        <v>86</v>
      </c>
      <c r="CF63" s="5">
        <v>43020</v>
      </c>
      <c r="CG63" s="2"/>
      <c r="CH63" s="2"/>
      <c r="CI63" s="2">
        <v>1</v>
      </c>
      <c r="CJ63" s="2">
        <v>1</v>
      </c>
      <c r="CK63" s="2" t="s">
        <v>101</v>
      </c>
      <c r="CL63" s="2" t="s">
        <v>88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"009936380764"</f>
        <v>009936380764</v>
      </c>
      <c r="F64" s="3">
        <v>43017</v>
      </c>
      <c r="G64" s="2">
        <v>201804</v>
      </c>
      <c r="H64" s="2" t="s">
        <v>74</v>
      </c>
      <c r="I64" s="2" t="s">
        <v>75</v>
      </c>
      <c r="J64" s="2" t="s">
        <v>76</v>
      </c>
      <c r="K64" s="2" t="s">
        <v>77</v>
      </c>
      <c r="L64" s="2" t="s">
        <v>354</v>
      </c>
      <c r="M64" s="2" t="s">
        <v>355</v>
      </c>
      <c r="N64" s="2" t="s">
        <v>356</v>
      </c>
      <c r="O64" s="2" t="s">
        <v>81</v>
      </c>
      <c r="P64" s="2" t="str">
        <f t="shared" si="0"/>
        <v xml:space="preserve">NA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10.29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0.5</v>
      </c>
      <c r="BJ64" s="2">
        <v>0.2</v>
      </c>
      <c r="BK64" s="2">
        <v>1</v>
      </c>
      <c r="BL64" s="2">
        <v>91.34</v>
      </c>
      <c r="BM64" s="2">
        <v>12.79</v>
      </c>
      <c r="BN64" s="2">
        <v>104.13</v>
      </c>
      <c r="BO64" s="2">
        <v>104.13</v>
      </c>
      <c r="BP64" s="2"/>
      <c r="BQ64" s="2" t="s">
        <v>357</v>
      </c>
      <c r="BR64" s="2" t="s">
        <v>82</v>
      </c>
      <c r="BS64" s="3">
        <v>43018</v>
      </c>
      <c r="BT64" s="4">
        <v>0.36458333333333331</v>
      </c>
      <c r="BU64" s="2" t="s">
        <v>358</v>
      </c>
      <c r="BV64" s="2" t="s">
        <v>84</v>
      </c>
      <c r="BW64" s="2"/>
      <c r="BX64" s="2"/>
      <c r="BY64" s="2">
        <v>1200</v>
      </c>
      <c r="BZ64" s="2"/>
      <c r="CA64" s="2"/>
      <c r="CB64" s="2"/>
      <c r="CC64" s="2" t="s">
        <v>355</v>
      </c>
      <c r="CD64" s="2">
        <v>3200</v>
      </c>
      <c r="CE64" s="2" t="s">
        <v>86</v>
      </c>
      <c r="CF64" s="5">
        <v>43019</v>
      </c>
      <c r="CG64" s="2"/>
      <c r="CH64" s="2"/>
      <c r="CI64" s="2">
        <v>1</v>
      </c>
      <c r="CJ64" s="2">
        <v>1</v>
      </c>
      <c r="CK64" s="2" t="s">
        <v>359</v>
      </c>
      <c r="CL64" s="2" t="s">
        <v>88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"009936380766"</f>
        <v>009936380766</v>
      </c>
      <c r="F65" s="3">
        <v>43017</v>
      </c>
      <c r="G65" s="2">
        <v>201804</v>
      </c>
      <c r="H65" s="2" t="s">
        <v>74</v>
      </c>
      <c r="I65" s="2" t="s">
        <v>75</v>
      </c>
      <c r="J65" s="2" t="s">
        <v>76</v>
      </c>
      <c r="K65" s="2" t="s">
        <v>77</v>
      </c>
      <c r="L65" s="2" t="s">
        <v>335</v>
      </c>
      <c r="M65" s="2" t="s">
        <v>336</v>
      </c>
      <c r="N65" s="2" t="s">
        <v>360</v>
      </c>
      <c r="O65" s="2" t="s">
        <v>81</v>
      </c>
      <c r="P65" s="2" t="str">
        <f t="shared" si="0"/>
        <v xml:space="preserve">NA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10.37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0.5</v>
      </c>
      <c r="BJ65" s="2">
        <v>0.2</v>
      </c>
      <c r="BK65" s="2">
        <v>1</v>
      </c>
      <c r="BL65" s="2">
        <v>92.01</v>
      </c>
      <c r="BM65" s="2">
        <v>12.88</v>
      </c>
      <c r="BN65" s="2">
        <v>104.89</v>
      </c>
      <c r="BO65" s="2">
        <v>104.89</v>
      </c>
      <c r="BP65" s="2"/>
      <c r="BQ65" s="2" t="s">
        <v>361</v>
      </c>
      <c r="BR65" s="2" t="s">
        <v>82</v>
      </c>
      <c r="BS65" s="3">
        <v>43018</v>
      </c>
      <c r="BT65" s="4">
        <v>0.625</v>
      </c>
      <c r="BU65" s="2" t="s">
        <v>193</v>
      </c>
      <c r="BV65" s="2" t="s">
        <v>84</v>
      </c>
      <c r="BW65" s="2"/>
      <c r="BX65" s="2"/>
      <c r="BY65" s="2">
        <v>1200</v>
      </c>
      <c r="BZ65" s="2"/>
      <c r="CA65" s="2"/>
      <c r="CB65" s="2"/>
      <c r="CC65" s="2" t="s">
        <v>336</v>
      </c>
      <c r="CD65" s="2">
        <v>6001</v>
      </c>
      <c r="CE65" s="2" t="s">
        <v>86</v>
      </c>
      <c r="CF65" s="5">
        <v>43019</v>
      </c>
      <c r="CG65" s="2"/>
      <c r="CH65" s="2"/>
      <c r="CI65" s="2">
        <v>2</v>
      </c>
      <c r="CJ65" s="2">
        <v>1</v>
      </c>
      <c r="CK65" s="2" t="s">
        <v>184</v>
      </c>
      <c r="CL65" s="2" t="s">
        <v>88</v>
      </c>
      <c r="CM65" s="2"/>
    </row>
    <row r="66" spans="1:91">
      <c r="A66" s="2" t="s">
        <v>71</v>
      </c>
      <c r="B66" s="2" t="s">
        <v>72</v>
      </c>
      <c r="C66" s="2" t="s">
        <v>73</v>
      </c>
      <c r="D66" s="2"/>
      <c r="E66" s="2" t="str">
        <f>"009936380765"</f>
        <v>009936380765</v>
      </c>
      <c r="F66" s="3">
        <v>43017</v>
      </c>
      <c r="G66" s="2">
        <v>201804</v>
      </c>
      <c r="H66" s="2" t="s">
        <v>74</v>
      </c>
      <c r="I66" s="2" t="s">
        <v>75</v>
      </c>
      <c r="J66" s="2" t="s">
        <v>76</v>
      </c>
      <c r="K66" s="2" t="s">
        <v>77</v>
      </c>
      <c r="L66" s="2" t="s">
        <v>362</v>
      </c>
      <c r="M66" s="2" t="s">
        <v>363</v>
      </c>
      <c r="N66" s="2" t="s">
        <v>364</v>
      </c>
      <c r="O66" s="2" t="s">
        <v>81</v>
      </c>
      <c r="P66" s="2" t="str">
        <f t="shared" si="0"/>
        <v xml:space="preserve">NA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10.37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1.2</v>
      </c>
      <c r="BJ66" s="2">
        <v>2.6</v>
      </c>
      <c r="BK66" s="2">
        <v>3</v>
      </c>
      <c r="BL66" s="2">
        <v>92.01</v>
      </c>
      <c r="BM66" s="2">
        <v>12.88</v>
      </c>
      <c r="BN66" s="2">
        <v>104.89</v>
      </c>
      <c r="BO66" s="2">
        <v>104.89</v>
      </c>
      <c r="BP66" s="2"/>
      <c r="BQ66" s="2" t="s">
        <v>365</v>
      </c>
      <c r="BR66" s="2" t="s">
        <v>82</v>
      </c>
      <c r="BS66" s="3">
        <v>43019</v>
      </c>
      <c r="BT66" s="4">
        <v>0.62361111111111112</v>
      </c>
      <c r="BU66" s="2" t="s">
        <v>366</v>
      </c>
      <c r="BV66" s="2" t="s">
        <v>84</v>
      </c>
      <c r="BW66" s="2"/>
      <c r="BX66" s="2"/>
      <c r="BY66" s="2">
        <v>12876.19</v>
      </c>
      <c r="BZ66" s="2"/>
      <c r="CA66" s="2" t="s">
        <v>367</v>
      </c>
      <c r="CB66" s="2"/>
      <c r="CC66" s="2" t="s">
        <v>363</v>
      </c>
      <c r="CD66" s="2">
        <v>7130</v>
      </c>
      <c r="CE66" s="2" t="s">
        <v>86</v>
      </c>
      <c r="CF66" s="5">
        <v>43020</v>
      </c>
      <c r="CG66" s="2"/>
      <c r="CH66" s="2"/>
      <c r="CI66" s="2">
        <v>2</v>
      </c>
      <c r="CJ66" s="2">
        <v>2</v>
      </c>
      <c r="CK66" s="2" t="s">
        <v>184</v>
      </c>
      <c r="CL66" s="2" t="s">
        <v>88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"009936380749"</f>
        <v>009936380749</v>
      </c>
      <c r="F67" s="3">
        <v>43017</v>
      </c>
      <c r="G67" s="2">
        <v>201804</v>
      </c>
      <c r="H67" s="2" t="s">
        <v>74</v>
      </c>
      <c r="I67" s="2" t="s">
        <v>75</v>
      </c>
      <c r="J67" s="2" t="s">
        <v>76</v>
      </c>
      <c r="K67" s="2" t="s">
        <v>77</v>
      </c>
      <c r="L67" s="2" t="s">
        <v>267</v>
      </c>
      <c r="M67" s="2" t="s">
        <v>268</v>
      </c>
      <c r="N67" s="2" t="s">
        <v>368</v>
      </c>
      <c r="O67" s="2" t="s">
        <v>118</v>
      </c>
      <c r="P67" s="2" t="str">
        <f t="shared" si="0"/>
        <v xml:space="preserve">NA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36.69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130.52000000000001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0.5</v>
      </c>
      <c r="BJ67" s="2">
        <v>0.2</v>
      </c>
      <c r="BK67" s="2">
        <v>0.5</v>
      </c>
      <c r="BL67" s="2">
        <v>438.39</v>
      </c>
      <c r="BM67" s="2">
        <v>0</v>
      </c>
      <c r="BN67" s="2">
        <v>438.39</v>
      </c>
      <c r="BO67" s="2">
        <v>438.39</v>
      </c>
      <c r="BP67" s="2"/>
      <c r="BQ67" s="2" t="s">
        <v>369</v>
      </c>
      <c r="BR67" s="2" t="s">
        <v>82</v>
      </c>
      <c r="BS67" s="1" t="s">
        <v>370</v>
      </c>
      <c r="BT67" s="2"/>
      <c r="BU67" s="2"/>
      <c r="BV67" s="2"/>
      <c r="BW67" s="2"/>
      <c r="BX67" s="2"/>
      <c r="BY67" s="2">
        <v>1200</v>
      </c>
      <c r="BZ67" s="2" t="s">
        <v>371</v>
      </c>
      <c r="CA67" s="2"/>
      <c r="CB67" s="2"/>
      <c r="CC67" s="2" t="s">
        <v>268</v>
      </c>
      <c r="CD67" s="2" t="s">
        <v>272</v>
      </c>
      <c r="CE67" s="2" t="s">
        <v>86</v>
      </c>
      <c r="CF67" s="2"/>
      <c r="CG67" s="2"/>
      <c r="CH67" s="2"/>
      <c r="CI67" s="2">
        <v>0</v>
      </c>
      <c r="CJ67" s="2">
        <v>0</v>
      </c>
      <c r="CK67" s="2">
        <v>522</v>
      </c>
      <c r="CL67" s="2" t="s">
        <v>88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"009936380799"</f>
        <v>009936380799</v>
      </c>
      <c r="F68" s="3">
        <v>43013</v>
      </c>
      <c r="G68" s="2">
        <v>201804</v>
      </c>
      <c r="H68" s="2" t="s">
        <v>74</v>
      </c>
      <c r="I68" s="2" t="s">
        <v>75</v>
      </c>
      <c r="J68" s="2" t="s">
        <v>76</v>
      </c>
      <c r="K68" s="2" t="s">
        <v>77</v>
      </c>
      <c r="L68" s="2" t="s">
        <v>372</v>
      </c>
      <c r="M68" s="2" t="s">
        <v>373</v>
      </c>
      <c r="N68" s="2" t="s">
        <v>374</v>
      </c>
      <c r="O68" s="2" t="s">
        <v>81</v>
      </c>
      <c r="P68" s="2" t="str">
        <f t="shared" si="0"/>
        <v xml:space="preserve">NA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12.35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108.61</v>
      </c>
      <c r="BM68" s="2">
        <v>15.21</v>
      </c>
      <c r="BN68" s="2">
        <v>123.82</v>
      </c>
      <c r="BO68" s="2">
        <v>123.82</v>
      </c>
      <c r="BP68" s="2"/>
      <c r="BQ68" s="2"/>
      <c r="BR68" s="2" t="s">
        <v>82</v>
      </c>
      <c r="BS68" s="3">
        <v>43014</v>
      </c>
      <c r="BT68" s="4">
        <v>0.69097222222222221</v>
      </c>
      <c r="BU68" s="2" t="s">
        <v>375</v>
      </c>
      <c r="BV68" s="2" t="s">
        <v>84</v>
      </c>
      <c r="BW68" s="2"/>
      <c r="BX68" s="2"/>
      <c r="BY68" s="2">
        <v>1200</v>
      </c>
      <c r="BZ68" s="2"/>
      <c r="CA68" s="2" t="s">
        <v>376</v>
      </c>
      <c r="CB68" s="2"/>
      <c r="CC68" s="2" t="s">
        <v>373</v>
      </c>
      <c r="CD68" s="2">
        <v>9730</v>
      </c>
      <c r="CE68" s="2"/>
      <c r="CF68" s="5">
        <v>43019</v>
      </c>
      <c r="CG68" s="2"/>
      <c r="CH68" s="2"/>
      <c r="CI68" s="2">
        <v>2</v>
      </c>
      <c r="CJ68" s="2">
        <v>1</v>
      </c>
      <c r="CK68" s="2" t="s">
        <v>140</v>
      </c>
      <c r="CL68" s="2" t="s">
        <v>88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"009936380756"</f>
        <v>009936380756</v>
      </c>
      <c r="F69" s="3">
        <v>43013</v>
      </c>
      <c r="G69" s="2">
        <v>201804</v>
      </c>
      <c r="H69" s="2" t="s">
        <v>74</v>
      </c>
      <c r="I69" s="2" t="s">
        <v>75</v>
      </c>
      <c r="J69" s="2" t="s">
        <v>76</v>
      </c>
      <c r="K69" s="2" t="s">
        <v>77</v>
      </c>
      <c r="L69" s="2" t="s">
        <v>377</v>
      </c>
      <c r="M69" s="2" t="s">
        <v>378</v>
      </c>
      <c r="N69" s="2" t="s">
        <v>379</v>
      </c>
      <c r="O69" s="2" t="s">
        <v>81</v>
      </c>
      <c r="P69" s="2" t="str">
        <f t="shared" si="0"/>
        <v xml:space="preserve">NA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10.29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1</v>
      </c>
      <c r="BI69" s="2">
        <v>1</v>
      </c>
      <c r="BJ69" s="2">
        <v>0.2</v>
      </c>
      <c r="BK69" s="2">
        <v>1</v>
      </c>
      <c r="BL69" s="2">
        <v>91.34</v>
      </c>
      <c r="BM69" s="2">
        <v>12.79</v>
      </c>
      <c r="BN69" s="2">
        <v>104.13</v>
      </c>
      <c r="BO69" s="2">
        <v>104.13</v>
      </c>
      <c r="BP69" s="2"/>
      <c r="BQ69" s="2"/>
      <c r="BR69" s="2" t="s">
        <v>82</v>
      </c>
      <c r="BS69" s="3">
        <v>43014</v>
      </c>
      <c r="BT69" s="4">
        <v>0.55138888888888882</v>
      </c>
      <c r="BU69" s="2" t="s">
        <v>380</v>
      </c>
      <c r="BV69" s="2" t="s">
        <v>84</v>
      </c>
      <c r="BW69" s="2"/>
      <c r="BX69" s="2"/>
      <c r="BY69" s="2">
        <v>1200</v>
      </c>
      <c r="BZ69" s="2"/>
      <c r="CA69" s="2" t="s">
        <v>381</v>
      </c>
      <c r="CB69" s="2"/>
      <c r="CC69" s="2" t="s">
        <v>378</v>
      </c>
      <c r="CD69" s="2">
        <v>9700</v>
      </c>
      <c r="CE69" s="2"/>
      <c r="CF69" s="5">
        <v>43018</v>
      </c>
      <c r="CG69" s="2"/>
      <c r="CH69" s="2"/>
      <c r="CI69" s="2">
        <v>1</v>
      </c>
      <c r="CJ69" s="2">
        <v>1</v>
      </c>
      <c r="CK69" s="2" t="s">
        <v>359</v>
      </c>
      <c r="CL69" s="2" t="s">
        <v>88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"009936380735"</f>
        <v>009936380735</v>
      </c>
      <c r="F70" s="3">
        <v>43018</v>
      </c>
      <c r="G70" s="2">
        <v>201804</v>
      </c>
      <c r="H70" s="2" t="s">
        <v>74</v>
      </c>
      <c r="I70" s="2" t="s">
        <v>75</v>
      </c>
      <c r="J70" s="2" t="s">
        <v>76</v>
      </c>
      <c r="K70" s="2" t="s">
        <v>77</v>
      </c>
      <c r="L70" s="2" t="s">
        <v>185</v>
      </c>
      <c r="M70" s="2" t="s">
        <v>186</v>
      </c>
      <c r="N70" s="2" t="s">
        <v>382</v>
      </c>
      <c r="O70" s="2" t="s">
        <v>81</v>
      </c>
      <c r="P70" s="2" t="str">
        <f t="shared" ref="P70:P85" si="1">"NA                            "</f>
        <v xml:space="preserve">NA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7.12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0.9</v>
      </c>
      <c r="BJ70" s="2">
        <v>0.8</v>
      </c>
      <c r="BK70" s="2">
        <v>1</v>
      </c>
      <c r="BL70" s="2">
        <v>64.77</v>
      </c>
      <c r="BM70" s="2">
        <v>9.07</v>
      </c>
      <c r="BN70" s="2">
        <v>73.84</v>
      </c>
      <c r="BO70" s="2">
        <v>73.84</v>
      </c>
      <c r="BP70" s="2"/>
      <c r="BQ70" s="2" t="s">
        <v>383</v>
      </c>
      <c r="BR70" s="2" t="s">
        <v>82</v>
      </c>
      <c r="BS70" s="3">
        <v>43019</v>
      </c>
      <c r="BT70" s="4">
        <v>0.84305555555555556</v>
      </c>
      <c r="BU70" s="2" t="s">
        <v>384</v>
      </c>
      <c r="BV70" s="2" t="s">
        <v>88</v>
      </c>
      <c r="BW70" s="2"/>
      <c r="BX70" s="2"/>
      <c r="BY70" s="2">
        <v>3753.23</v>
      </c>
      <c r="BZ70" s="2"/>
      <c r="CA70" s="2" t="s">
        <v>224</v>
      </c>
      <c r="CB70" s="2"/>
      <c r="CC70" s="2" t="s">
        <v>186</v>
      </c>
      <c r="CD70" s="2">
        <v>1609</v>
      </c>
      <c r="CE70" s="2" t="s">
        <v>86</v>
      </c>
      <c r="CF70" s="5">
        <v>43020</v>
      </c>
      <c r="CG70" s="2"/>
      <c r="CH70" s="2"/>
      <c r="CI70" s="2">
        <v>1</v>
      </c>
      <c r="CJ70" s="2">
        <v>1</v>
      </c>
      <c r="CK70" s="2" t="s">
        <v>101</v>
      </c>
      <c r="CL70" s="2" t="s">
        <v>88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"009936380709"</f>
        <v>009936380709</v>
      </c>
      <c r="F71" s="3">
        <v>43018</v>
      </c>
      <c r="G71" s="2">
        <v>201804</v>
      </c>
      <c r="H71" s="2" t="s">
        <v>74</v>
      </c>
      <c r="I71" s="2" t="s">
        <v>75</v>
      </c>
      <c r="J71" s="2" t="s">
        <v>76</v>
      </c>
      <c r="K71" s="2" t="s">
        <v>77</v>
      </c>
      <c r="L71" s="2" t="s">
        <v>385</v>
      </c>
      <c r="M71" s="2" t="s">
        <v>386</v>
      </c>
      <c r="N71" s="2" t="s">
        <v>387</v>
      </c>
      <c r="O71" s="2" t="s">
        <v>81</v>
      </c>
      <c r="P71" s="2" t="str">
        <f t="shared" si="1"/>
        <v xml:space="preserve">NA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10.37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1</v>
      </c>
      <c r="BJ71" s="2">
        <v>0.8</v>
      </c>
      <c r="BK71" s="2">
        <v>1</v>
      </c>
      <c r="BL71" s="2">
        <v>92.01</v>
      </c>
      <c r="BM71" s="2">
        <v>12.88</v>
      </c>
      <c r="BN71" s="2">
        <v>104.89</v>
      </c>
      <c r="BO71" s="2">
        <v>104.89</v>
      </c>
      <c r="BP71" s="2"/>
      <c r="BQ71" s="2" t="s">
        <v>388</v>
      </c>
      <c r="BR71" s="2" t="s">
        <v>82</v>
      </c>
      <c r="BS71" s="3">
        <v>43019</v>
      </c>
      <c r="BT71" s="4">
        <v>0.50972222222222219</v>
      </c>
      <c r="BU71" s="2" t="s">
        <v>389</v>
      </c>
      <c r="BV71" s="2" t="s">
        <v>84</v>
      </c>
      <c r="BW71" s="2"/>
      <c r="BX71" s="2"/>
      <c r="BY71" s="2">
        <v>4116.99</v>
      </c>
      <c r="BZ71" s="2"/>
      <c r="CA71" s="2" t="s">
        <v>390</v>
      </c>
      <c r="CB71" s="2"/>
      <c r="CC71" s="2" t="s">
        <v>386</v>
      </c>
      <c r="CD71" s="2">
        <v>7599</v>
      </c>
      <c r="CE71" s="2" t="s">
        <v>86</v>
      </c>
      <c r="CF71" s="5">
        <v>43019</v>
      </c>
      <c r="CG71" s="2"/>
      <c r="CH71" s="2"/>
      <c r="CI71" s="2">
        <v>2</v>
      </c>
      <c r="CJ71" s="2">
        <v>1</v>
      </c>
      <c r="CK71" s="2" t="s">
        <v>184</v>
      </c>
      <c r="CL71" s="2" t="s">
        <v>88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"009936380707"</f>
        <v>009936380707</v>
      </c>
      <c r="F72" s="3">
        <v>43019</v>
      </c>
      <c r="G72" s="2">
        <v>201804</v>
      </c>
      <c r="H72" s="2" t="s">
        <v>74</v>
      </c>
      <c r="I72" s="2" t="s">
        <v>75</v>
      </c>
      <c r="J72" s="2" t="s">
        <v>76</v>
      </c>
      <c r="K72" s="2" t="s">
        <v>77</v>
      </c>
      <c r="L72" s="2" t="s">
        <v>217</v>
      </c>
      <c r="M72" s="2" t="s">
        <v>218</v>
      </c>
      <c r="N72" s="2" t="s">
        <v>391</v>
      </c>
      <c r="O72" s="2" t="s">
        <v>81</v>
      </c>
      <c r="P72" s="2" t="str">
        <f t="shared" si="1"/>
        <v xml:space="preserve">NA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8.7100000000000009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1</v>
      </c>
      <c r="BI72" s="2">
        <v>0.9</v>
      </c>
      <c r="BJ72" s="2">
        <v>0.6</v>
      </c>
      <c r="BK72" s="2">
        <v>1</v>
      </c>
      <c r="BL72" s="2">
        <v>78.06</v>
      </c>
      <c r="BM72" s="2">
        <v>10.93</v>
      </c>
      <c r="BN72" s="2">
        <v>88.99</v>
      </c>
      <c r="BO72" s="2">
        <v>88.99</v>
      </c>
      <c r="BP72" s="2"/>
      <c r="BQ72" s="2"/>
      <c r="BR72" s="2" t="s">
        <v>82</v>
      </c>
      <c r="BS72" s="3">
        <v>43020</v>
      </c>
      <c r="BT72" s="4">
        <v>0.5131944444444444</v>
      </c>
      <c r="BU72" s="2" t="s">
        <v>392</v>
      </c>
      <c r="BV72" s="2" t="s">
        <v>84</v>
      </c>
      <c r="BW72" s="2"/>
      <c r="BX72" s="2"/>
      <c r="BY72" s="2">
        <v>3187.73</v>
      </c>
      <c r="BZ72" s="2"/>
      <c r="CA72" s="2" t="s">
        <v>221</v>
      </c>
      <c r="CB72" s="2"/>
      <c r="CC72" s="2" t="s">
        <v>218</v>
      </c>
      <c r="CD72" s="2">
        <v>1900</v>
      </c>
      <c r="CE72" s="2" t="s">
        <v>86</v>
      </c>
      <c r="CF72" s="5">
        <v>43021</v>
      </c>
      <c r="CG72" s="2"/>
      <c r="CH72" s="2"/>
      <c r="CI72" s="2">
        <v>1</v>
      </c>
      <c r="CJ72" s="2">
        <v>1</v>
      </c>
      <c r="CK72" s="2" t="s">
        <v>162</v>
      </c>
      <c r="CL72" s="2" t="s">
        <v>88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"069908095947"</f>
        <v>069908095947</v>
      </c>
      <c r="F73" s="3">
        <v>43020</v>
      </c>
      <c r="G73" s="2">
        <v>201804</v>
      </c>
      <c r="H73" s="2" t="s">
        <v>74</v>
      </c>
      <c r="I73" s="2" t="s">
        <v>75</v>
      </c>
      <c r="J73" s="2" t="s">
        <v>76</v>
      </c>
      <c r="K73" s="2" t="s">
        <v>77</v>
      </c>
      <c r="L73" s="2" t="s">
        <v>393</v>
      </c>
      <c r="M73" s="2" t="s">
        <v>394</v>
      </c>
      <c r="N73" s="2" t="s">
        <v>395</v>
      </c>
      <c r="O73" s="2" t="s">
        <v>81</v>
      </c>
      <c r="P73" s="2" t="str">
        <f t="shared" si="1"/>
        <v xml:space="preserve">NA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10.37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1</v>
      </c>
      <c r="BI73" s="2">
        <v>1</v>
      </c>
      <c r="BJ73" s="2">
        <v>0.2</v>
      </c>
      <c r="BK73" s="2">
        <v>1</v>
      </c>
      <c r="BL73" s="2">
        <v>92.01</v>
      </c>
      <c r="BM73" s="2">
        <v>12.88</v>
      </c>
      <c r="BN73" s="2">
        <v>104.89</v>
      </c>
      <c r="BO73" s="2">
        <v>104.89</v>
      </c>
      <c r="BP73" s="2"/>
      <c r="BQ73" s="2"/>
      <c r="BR73" s="2" t="s">
        <v>82</v>
      </c>
      <c r="BS73" s="3">
        <v>43021</v>
      </c>
      <c r="BT73" s="4">
        <v>0.41944444444444445</v>
      </c>
      <c r="BU73" s="2" t="s">
        <v>396</v>
      </c>
      <c r="BV73" s="2" t="s">
        <v>84</v>
      </c>
      <c r="BW73" s="2"/>
      <c r="BX73" s="2"/>
      <c r="BY73" s="2">
        <v>1200</v>
      </c>
      <c r="BZ73" s="2"/>
      <c r="CA73" s="2" t="s">
        <v>397</v>
      </c>
      <c r="CB73" s="2"/>
      <c r="CC73" s="2" t="s">
        <v>394</v>
      </c>
      <c r="CD73" s="2">
        <v>5201</v>
      </c>
      <c r="CE73" s="2" t="s">
        <v>86</v>
      </c>
      <c r="CF73" s="5">
        <v>43024</v>
      </c>
      <c r="CG73" s="2"/>
      <c r="CH73" s="2"/>
      <c r="CI73" s="2">
        <v>2</v>
      </c>
      <c r="CJ73" s="2">
        <v>1</v>
      </c>
      <c r="CK73" s="2" t="s">
        <v>94</v>
      </c>
      <c r="CL73" s="2" t="s">
        <v>88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"009936325316"</f>
        <v>009936325316</v>
      </c>
      <c r="F74" s="3">
        <v>43020</v>
      </c>
      <c r="G74" s="2">
        <v>201804</v>
      </c>
      <c r="H74" s="2" t="s">
        <v>74</v>
      </c>
      <c r="I74" s="2" t="s">
        <v>75</v>
      </c>
      <c r="J74" s="2" t="s">
        <v>76</v>
      </c>
      <c r="K74" s="2" t="s">
        <v>77</v>
      </c>
      <c r="L74" s="2" t="s">
        <v>335</v>
      </c>
      <c r="M74" s="2" t="s">
        <v>336</v>
      </c>
      <c r="N74" s="2" t="s">
        <v>398</v>
      </c>
      <c r="O74" s="2" t="s">
        <v>81</v>
      </c>
      <c r="P74" s="2" t="str">
        <f t="shared" si="1"/>
        <v xml:space="preserve">NA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10.37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0.8</v>
      </c>
      <c r="BJ74" s="2">
        <v>1.2</v>
      </c>
      <c r="BK74" s="2">
        <v>2</v>
      </c>
      <c r="BL74" s="2">
        <v>92.01</v>
      </c>
      <c r="BM74" s="2">
        <v>12.88</v>
      </c>
      <c r="BN74" s="2">
        <v>104.89</v>
      </c>
      <c r="BO74" s="2">
        <v>104.89</v>
      </c>
      <c r="BP74" s="2"/>
      <c r="BQ74" s="2"/>
      <c r="BR74" s="2" t="s">
        <v>82</v>
      </c>
      <c r="BS74" s="3">
        <v>43021</v>
      </c>
      <c r="BT74" s="4">
        <v>0.47430555555555554</v>
      </c>
      <c r="BU74" s="2" t="s">
        <v>399</v>
      </c>
      <c r="BV74" s="2" t="s">
        <v>84</v>
      </c>
      <c r="BW74" s="2"/>
      <c r="BX74" s="2"/>
      <c r="BY74" s="2">
        <v>5862.47</v>
      </c>
      <c r="BZ74" s="2"/>
      <c r="CA74" s="2" t="s">
        <v>400</v>
      </c>
      <c r="CB74" s="2"/>
      <c r="CC74" s="2" t="s">
        <v>336</v>
      </c>
      <c r="CD74" s="2">
        <v>6001</v>
      </c>
      <c r="CE74" s="2" t="s">
        <v>86</v>
      </c>
      <c r="CF74" s="5">
        <v>43024</v>
      </c>
      <c r="CG74" s="2"/>
      <c r="CH74" s="2"/>
      <c r="CI74" s="2">
        <v>2</v>
      </c>
      <c r="CJ74" s="2">
        <v>1</v>
      </c>
      <c r="CK74" s="2" t="s">
        <v>184</v>
      </c>
      <c r="CL74" s="2" t="s">
        <v>88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"009936380685"</f>
        <v>009936380685</v>
      </c>
      <c r="F75" s="3">
        <v>43021</v>
      </c>
      <c r="G75" s="2">
        <v>201804</v>
      </c>
      <c r="H75" s="2" t="s">
        <v>74</v>
      </c>
      <c r="I75" s="2" t="s">
        <v>75</v>
      </c>
      <c r="J75" s="2" t="s">
        <v>76</v>
      </c>
      <c r="K75" s="2" t="s">
        <v>77</v>
      </c>
      <c r="L75" s="2" t="s">
        <v>401</v>
      </c>
      <c r="M75" s="2" t="s">
        <v>402</v>
      </c>
      <c r="N75" s="2" t="s">
        <v>403</v>
      </c>
      <c r="O75" s="2" t="s">
        <v>118</v>
      </c>
      <c r="P75" s="2" t="str">
        <f t="shared" si="1"/>
        <v xml:space="preserve">NA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40.22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143.09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0.6</v>
      </c>
      <c r="BJ75" s="2">
        <v>0.2</v>
      </c>
      <c r="BK75" s="2">
        <v>1</v>
      </c>
      <c r="BL75" s="2">
        <v>480.6</v>
      </c>
      <c r="BM75" s="2">
        <v>0</v>
      </c>
      <c r="BN75" s="2">
        <v>480.6</v>
      </c>
      <c r="BO75" s="2">
        <v>480.6</v>
      </c>
      <c r="BP75" s="2"/>
      <c r="BQ75" s="2" t="s">
        <v>404</v>
      </c>
      <c r="BR75" s="2" t="s">
        <v>82</v>
      </c>
      <c r="BS75" s="3">
        <v>43024</v>
      </c>
      <c r="BT75" s="4">
        <v>0.45555555555555555</v>
      </c>
      <c r="BU75" s="2" t="s">
        <v>405</v>
      </c>
      <c r="BV75" s="2"/>
      <c r="BW75" s="2" t="s">
        <v>251</v>
      </c>
      <c r="BX75" s="2" t="s">
        <v>406</v>
      </c>
      <c r="BY75" s="2">
        <v>1200</v>
      </c>
      <c r="BZ75" s="2" t="s">
        <v>120</v>
      </c>
      <c r="CA75" s="2"/>
      <c r="CB75" s="2"/>
      <c r="CC75" s="2" t="s">
        <v>402</v>
      </c>
      <c r="CD75" s="2" t="s">
        <v>407</v>
      </c>
      <c r="CE75" s="2" t="s">
        <v>86</v>
      </c>
      <c r="CF75" s="5">
        <v>43024</v>
      </c>
      <c r="CG75" s="2"/>
      <c r="CH75" s="2"/>
      <c r="CI75" s="2">
        <v>0</v>
      </c>
      <c r="CJ75" s="2">
        <v>0</v>
      </c>
      <c r="CK75" s="2">
        <v>521</v>
      </c>
      <c r="CL75" s="2" t="s">
        <v>88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"009936380727"</f>
        <v>009936380727</v>
      </c>
      <c r="F76" s="3">
        <v>43021</v>
      </c>
      <c r="G76" s="2">
        <v>201804</v>
      </c>
      <c r="H76" s="2" t="s">
        <v>74</v>
      </c>
      <c r="I76" s="2" t="s">
        <v>75</v>
      </c>
      <c r="J76" s="2" t="s">
        <v>76</v>
      </c>
      <c r="K76" s="2" t="s">
        <v>77</v>
      </c>
      <c r="L76" s="2" t="s">
        <v>146</v>
      </c>
      <c r="M76" s="2" t="s">
        <v>147</v>
      </c>
      <c r="N76" s="2" t="s">
        <v>408</v>
      </c>
      <c r="O76" s="2" t="s">
        <v>81</v>
      </c>
      <c r="P76" s="2" t="str">
        <f t="shared" si="1"/>
        <v xml:space="preserve">NA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7.12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1.3</v>
      </c>
      <c r="BJ76" s="2">
        <v>1.2</v>
      </c>
      <c r="BK76" s="2">
        <v>2</v>
      </c>
      <c r="BL76" s="2">
        <v>64.77</v>
      </c>
      <c r="BM76" s="2">
        <v>9.07</v>
      </c>
      <c r="BN76" s="2">
        <v>73.84</v>
      </c>
      <c r="BO76" s="2">
        <v>73.84</v>
      </c>
      <c r="BP76" s="2"/>
      <c r="BQ76" s="2" t="s">
        <v>409</v>
      </c>
      <c r="BR76" s="2" t="s">
        <v>82</v>
      </c>
      <c r="BS76" s="3">
        <v>43024</v>
      </c>
      <c r="BT76" s="4">
        <v>0.34375</v>
      </c>
      <c r="BU76" s="2" t="s">
        <v>410</v>
      </c>
      <c r="BV76" s="2" t="s">
        <v>84</v>
      </c>
      <c r="BW76" s="2"/>
      <c r="BX76" s="2"/>
      <c r="BY76" s="2">
        <v>5845.37</v>
      </c>
      <c r="BZ76" s="2"/>
      <c r="CA76" s="2" t="s">
        <v>150</v>
      </c>
      <c r="CB76" s="2"/>
      <c r="CC76" s="2" t="s">
        <v>147</v>
      </c>
      <c r="CD76" s="2">
        <v>4001</v>
      </c>
      <c r="CE76" s="2" t="s">
        <v>86</v>
      </c>
      <c r="CF76" s="5">
        <v>43025</v>
      </c>
      <c r="CG76" s="2"/>
      <c r="CH76" s="2"/>
      <c r="CI76" s="2">
        <v>1</v>
      </c>
      <c r="CJ76" s="2">
        <v>1</v>
      </c>
      <c r="CK76" s="2" t="s">
        <v>151</v>
      </c>
      <c r="CL76" s="2" t="s">
        <v>88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"009936380715"</f>
        <v>009936380715</v>
      </c>
      <c r="F77" s="3">
        <v>43021</v>
      </c>
      <c r="G77" s="2">
        <v>201804</v>
      </c>
      <c r="H77" s="2" t="s">
        <v>74</v>
      </c>
      <c r="I77" s="2" t="s">
        <v>75</v>
      </c>
      <c r="J77" s="2" t="s">
        <v>76</v>
      </c>
      <c r="K77" s="2" t="s">
        <v>77</v>
      </c>
      <c r="L77" s="2" t="s">
        <v>411</v>
      </c>
      <c r="M77" s="2" t="s">
        <v>412</v>
      </c>
      <c r="N77" s="2" t="s">
        <v>413</v>
      </c>
      <c r="O77" s="2" t="s">
        <v>81</v>
      </c>
      <c r="P77" s="2" t="str">
        <f t="shared" si="1"/>
        <v xml:space="preserve">NA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7.12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1</v>
      </c>
      <c r="BJ77" s="2">
        <v>0.2</v>
      </c>
      <c r="BK77" s="2">
        <v>1</v>
      </c>
      <c r="BL77" s="2">
        <v>64.77</v>
      </c>
      <c r="BM77" s="2">
        <v>9.07</v>
      </c>
      <c r="BN77" s="2">
        <v>73.84</v>
      </c>
      <c r="BO77" s="2">
        <v>73.84</v>
      </c>
      <c r="BP77" s="2"/>
      <c r="BQ77" s="2" t="s">
        <v>414</v>
      </c>
      <c r="BR77" s="2" t="s">
        <v>82</v>
      </c>
      <c r="BS77" s="3">
        <v>43024</v>
      </c>
      <c r="BT77" s="4">
        <v>0.36180555555555555</v>
      </c>
      <c r="BU77" s="2" t="s">
        <v>415</v>
      </c>
      <c r="BV77" s="2" t="s">
        <v>84</v>
      </c>
      <c r="BW77" s="2"/>
      <c r="BX77" s="2"/>
      <c r="BY77" s="2">
        <v>1200</v>
      </c>
      <c r="BZ77" s="2"/>
      <c r="CA77" s="2" t="s">
        <v>416</v>
      </c>
      <c r="CB77" s="2"/>
      <c r="CC77" s="2" t="s">
        <v>412</v>
      </c>
      <c r="CD77" s="2">
        <v>3610</v>
      </c>
      <c r="CE77" s="2" t="s">
        <v>86</v>
      </c>
      <c r="CF77" s="5">
        <v>43025</v>
      </c>
      <c r="CG77" s="2"/>
      <c r="CH77" s="2"/>
      <c r="CI77" s="2">
        <v>1</v>
      </c>
      <c r="CJ77" s="2">
        <v>1</v>
      </c>
      <c r="CK77" s="2" t="s">
        <v>151</v>
      </c>
      <c r="CL77" s="2" t="s">
        <v>88</v>
      </c>
      <c r="CM77" s="2"/>
    </row>
    <row r="78" spans="1:91">
      <c r="A78" s="2" t="s">
        <v>71</v>
      </c>
      <c r="B78" s="2" t="s">
        <v>72</v>
      </c>
      <c r="C78" s="2" t="s">
        <v>73</v>
      </c>
      <c r="D78" s="2"/>
      <c r="E78" s="2" t="str">
        <f>"009936380732"</f>
        <v>009936380732</v>
      </c>
      <c r="F78" s="3">
        <v>43021</v>
      </c>
      <c r="G78" s="2">
        <v>201804</v>
      </c>
      <c r="H78" s="2" t="s">
        <v>74</v>
      </c>
      <c r="I78" s="2" t="s">
        <v>75</v>
      </c>
      <c r="J78" s="2" t="s">
        <v>76</v>
      </c>
      <c r="K78" s="2" t="s">
        <v>77</v>
      </c>
      <c r="L78" s="2" t="s">
        <v>146</v>
      </c>
      <c r="M78" s="2" t="s">
        <v>147</v>
      </c>
      <c r="N78" s="2" t="s">
        <v>417</v>
      </c>
      <c r="O78" s="2" t="s">
        <v>81</v>
      </c>
      <c r="P78" s="2" t="str">
        <f t="shared" si="1"/>
        <v xml:space="preserve">NA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7.12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64.77</v>
      </c>
      <c r="BM78" s="2">
        <v>9.07</v>
      </c>
      <c r="BN78" s="2">
        <v>73.84</v>
      </c>
      <c r="BO78" s="2">
        <v>73.84</v>
      </c>
      <c r="BP78" s="2"/>
      <c r="BQ78" s="2" t="s">
        <v>418</v>
      </c>
      <c r="BR78" s="2" t="s">
        <v>82</v>
      </c>
      <c r="BS78" s="3">
        <v>43024</v>
      </c>
      <c r="BT78" s="4">
        <v>0.37152777777777773</v>
      </c>
      <c r="BU78" s="2" t="s">
        <v>419</v>
      </c>
      <c r="BV78" s="2" t="s">
        <v>84</v>
      </c>
      <c r="BW78" s="2"/>
      <c r="BX78" s="2"/>
      <c r="BY78" s="2">
        <v>1200</v>
      </c>
      <c r="BZ78" s="2"/>
      <c r="CA78" s="2" t="s">
        <v>420</v>
      </c>
      <c r="CB78" s="2"/>
      <c r="CC78" s="2" t="s">
        <v>147</v>
      </c>
      <c r="CD78" s="2">
        <v>4001</v>
      </c>
      <c r="CE78" s="2" t="s">
        <v>86</v>
      </c>
      <c r="CF78" s="5">
        <v>43025</v>
      </c>
      <c r="CG78" s="2"/>
      <c r="CH78" s="2"/>
      <c r="CI78" s="2">
        <v>1</v>
      </c>
      <c r="CJ78" s="2">
        <v>1</v>
      </c>
      <c r="CK78" s="2" t="s">
        <v>151</v>
      </c>
      <c r="CL78" s="2" t="s">
        <v>88</v>
      </c>
      <c r="CM78" s="2"/>
    </row>
    <row r="79" spans="1:91">
      <c r="A79" s="2" t="s">
        <v>71</v>
      </c>
      <c r="B79" s="2" t="s">
        <v>72</v>
      </c>
      <c r="C79" s="2" t="s">
        <v>73</v>
      </c>
      <c r="D79" s="2"/>
      <c r="E79" s="2" t="str">
        <f>"009936380726"</f>
        <v>009936380726</v>
      </c>
      <c r="F79" s="3">
        <v>43021</v>
      </c>
      <c r="G79" s="2">
        <v>201804</v>
      </c>
      <c r="H79" s="2" t="s">
        <v>74</v>
      </c>
      <c r="I79" s="2" t="s">
        <v>75</v>
      </c>
      <c r="J79" s="2" t="s">
        <v>76</v>
      </c>
      <c r="K79" s="2" t="s">
        <v>77</v>
      </c>
      <c r="L79" s="2" t="s">
        <v>421</v>
      </c>
      <c r="M79" s="2" t="s">
        <v>422</v>
      </c>
      <c r="N79" s="2" t="s">
        <v>423</v>
      </c>
      <c r="O79" s="2" t="s">
        <v>81</v>
      </c>
      <c r="P79" s="2" t="str">
        <f t="shared" si="1"/>
        <v xml:space="preserve">NA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12.35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1</v>
      </c>
      <c r="BJ79" s="2">
        <v>0.2</v>
      </c>
      <c r="BK79" s="2">
        <v>1</v>
      </c>
      <c r="BL79" s="2">
        <v>108.61</v>
      </c>
      <c r="BM79" s="2">
        <v>15.21</v>
      </c>
      <c r="BN79" s="2">
        <v>123.82</v>
      </c>
      <c r="BO79" s="2">
        <v>123.82</v>
      </c>
      <c r="BP79" s="2"/>
      <c r="BQ79" s="2" t="s">
        <v>424</v>
      </c>
      <c r="BR79" s="2" t="s">
        <v>82</v>
      </c>
      <c r="BS79" s="3">
        <v>43024</v>
      </c>
      <c r="BT79" s="4">
        <v>0.67708333333333337</v>
      </c>
      <c r="BU79" s="2" t="s">
        <v>425</v>
      </c>
      <c r="BV79" s="2" t="s">
        <v>84</v>
      </c>
      <c r="BW79" s="2"/>
      <c r="BX79" s="2"/>
      <c r="BY79" s="2">
        <v>1200</v>
      </c>
      <c r="BZ79" s="2"/>
      <c r="CA79" s="2" t="s">
        <v>426</v>
      </c>
      <c r="CB79" s="2"/>
      <c r="CC79" s="2" t="s">
        <v>422</v>
      </c>
      <c r="CD79" s="2">
        <v>4265</v>
      </c>
      <c r="CE79" s="2" t="s">
        <v>86</v>
      </c>
      <c r="CF79" s="5">
        <v>43025</v>
      </c>
      <c r="CG79" s="2"/>
      <c r="CH79" s="2"/>
      <c r="CI79" s="2">
        <v>1</v>
      </c>
      <c r="CJ79" s="2">
        <v>1</v>
      </c>
      <c r="CK79" s="2" t="s">
        <v>172</v>
      </c>
      <c r="CL79" s="2" t="s">
        <v>88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"009936380725"</f>
        <v>009936380725</v>
      </c>
      <c r="F80" s="3">
        <v>43021</v>
      </c>
      <c r="G80" s="2">
        <v>201804</v>
      </c>
      <c r="H80" s="2" t="s">
        <v>74</v>
      </c>
      <c r="I80" s="2" t="s">
        <v>75</v>
      </c>
      <c r="J80" s="2" t="s">
        <v>76</v>
      </c>
      <c r="K80" s="2" t="s">
        <v>77</v>
      </c>
      <c r="L80" s="2" t="s">
        <v>330</v>
      </c>
      <c r="M80" s="2" t="s">
        <v>331</v>
      </c>
      <c r="N80" s="2" t="s">
        <v>427</v>
      </c>
      <c r="O80" s="2" t="s">
        <v>81</v>
      </c>
      <c r="P80" s="2" t="str">
        <f t="shared" si="1"/>
        <v xml:space="preserve">NA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8.7100000000000009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0.2</v>
      </c>
      <c r="BK80" s="2">
        <v>1</v>
      </c>
      <c r="BL80" s="2">
        <v>78.06</v>
      </c>
      <c r="BM80" s="2">
        <v>10.93</v>
      </c>
      <c r="BN80" s="2">
        <v>88.99</v>
      </c>
      <c r="BO80" s="2">
        <v>88.99</v>
      </c>
      <c r="BP80" s="2"/>
      <c r="BQ80" s="2" t="s">
        <v>428</v>
      </c>
      <c r="BR80" s="2" t="s">
        <v>82</v>
      </c>
      <c r="BS80" s="3">
        <v>43024</v>
      </c>
      <c r="BT80" s="4">
        <v>0.63124999999999998</v>
      </c>
      <c r="BU80" s="2" t="s">
        <v>429</v>
      </c>
      <c r="BV80" s="2"/>
      <c r="BW80" s="2"/>
      <c r="BX80" s="2"/>
      <c r="BY80" s="2">
        <v>1200</v>
      </c>
      <c r="BZ80" s="2"/>
      <c r="CA80" s="2" t="s">
        <v>430</v>
      </c>
      <c r="CB80" s="2"/>
      <c r="CC80" s="2" t="s">
        <v>331</v>
      </c>
      <c r="CD80" s="2">
        <v>181</v>
      </c>
      <c r="CE80" s="2" t="s">
        <v>86</v>
      </c>
      <c r="CF80" s="5">
        <v>43025</v>
      </c>
      <c r="CG80" s="2"/>
      <c r="CH80" s="2"/>
      <c r="CI80" s="2">
        <v>0</v>
      </c>
      <c r="CJ80" s="2">
        <v>0</v>
      </c>
      <c r="CK80" s="2" t="s">
        <v>162</v>
      </c>
      <c r="CL80" s="2" t="s">
        <v>88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"009936380720"</f>
        <v>009936380720</v>
      </c>
      <c r="F81" s="3">
        <v>43021</v>
      </c>
      <c r="G81" s="2">
        <v>201804</v>
      </c>
      <c r="H81" s="2" t="s">
        <v>74</v>
      </c>
      <c r="I81" s="2" t="s">
        <v>75</v>
      </c>
      <c r="J81" s="2" t="s">
        <v>76</v>
      </c>
      <c r="K81" s="2" t="s">
        <v>77</v>
      </c>
      <c r="L81" s="2" t="s">
        <v>431</v>
      </c>
      <c r="M81" s="2" t="s">
        <v>432</v>
      </c>
      <c r="N81" s="2" t="s">
        <v>433</v>
      </c>
      <c r="O81" s="2" t="s">
        <v>81</v>
      </c>
      <c r="P81" s="2" t="str">
        <f t="shared" si="1"/>
        <v xml:space="preserve">NA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14.25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0.5</v>
      </c>
      <c r="BJ81" s="2">
        <v>1</v>
      </c>
      <c r="BK81" s="2">
        <v>1</v>
      </c>
      <c r="BL81" s="2">
        <v>124.55</v>
      </c>
      <c r="BM81" s="2">
        <v>17.440000000000001</v>
      </c>
      <c r="BN81" s="2">
        <v>141.99</v>
      </c>
      <c r="BO81" s="2">
        <v>141.99</v>
      </c>
      <c r="BP81" s="2"/>
      <c r="BQ81" s="2" t="s">
        <v>434</v>
      </c>
      <c r="BR81" s="2" t="s">
        <v>82</v>
      </c>
      <c r="BS81" s="3">
        <v>43024</v>
      </c>
      <c r="BT81" s="4">
        <v>0.43333333333333335</v>
      </c>
      <c r="BU81" s="2" t="s">
        <v>435</v>
      </c>
      <c r="BV81" s="2"/>
      <c r="BW81" s="2"/>
      <c r="BX81" s="2"/>
      <c r="BY81" s="2">
        <v>5196.5600000000004</v>
      </c>
      <c r="BZ81" s="2"/>
      <c r="CA81" s="2"/>
      <c r="CB81" s="2"/>
      <c r="CC81" s="2" t="s">
        <v>432</v>
      </c>
      <c r="CD81" s="2">
        <v>6500</v>
      </c>
      <c r="CE81" s="2" t="s">
        <v>86</v>
      </c>
      <c r="CF81" s="5">
        <v>43025</v>
      </c>
      <c r="CG81" s="2"/>
      <c r="CH81" s="2"/>
      <c r="CI81" s="2">
        <v>0</v>
      </c>
      <c r="CJ81" s="2">
        <v>0</v>
      </c>
      <c r="CK81" s="2" t="s">
        <v>319</v>
      </c>
      <c r="CL81" s="2" t="s">
        <v>88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"009936380712"</f>
        <v>009936380712</v>
      </c>
      <c r="F82" s="3">
        <v>43021</v>
      </c>
      <c r="G82" s="2">
        <v>201804</v>
      </c>
      <c r="H82" s="2" t="s">
        <v>74</v>
      </c>
      <c r="I82" s="2" t="s">
        <v>75</v>
      </c>
      <c r="J82" s="2" t="s">
        <v>76</v>
      </c>
      <c r="K82" s="2" t="s">
        <v>77</v>
      </c>
      <c r="L82" s="2" t="s">
        <v>330</v>
      </c>
      <c r="M82" s="2" t="s">
        <v>331</v>
      </c>
      <c r="N82" s="2" t="s">
        <v>436</v>
      </c>
      <c r="O82" s="2" t="s">
        <v>81</v>
      </c>
      <c r="P82" s="2" t="str">
        <f t="shared" si="1"/>
        <v xml:space="preserve">NA        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8.7100000000000009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</v>
      </c>
      <c r="BI82" s="2">
        <v>1</v>
      </c>
      <c r="BJ82" s="2">
        <v>0.2</v>
      </c>
      <c r="BK82" s="2">
        <v>1</v>
      </c>
      <c r="BL82" s="2">
        <v>78.06</v>
      </c>
      <c r="BM82" s="2">
        <v>10.93</v>
      </c>
      <c r="BN82" s="2">
        <v>88.99</v>
      </c>
      <c r="BO82" s="2">
        <v>88.99</v>
      </c>
      <c r="BP82" s="2"/>
      <c r="BQ82" s="2" t="s">
        <v>437</v>
      </c>
      <c r="BR82" s="2" t="s">
        <v>82</v>
      </c>
      <c r="BS82" s="3">
        <v>43024</v>
      </c>
      <c r="BT82" s="4">
        <v>0.43124999999999997</v>
      </c>
      <c r="BU82" s="2" t="s">
        <v>438</v>
      </c>
      <c r="BV82" s="2"/>
      <c r="BW82" s="2"/>
      <c r="BX82" s="2"/>
      <c r="BY82" s="2">
        <v>1200</v>
      </c>
      <c r="BZ82" s="2"/>
      <c r="CA82" s="2" t="s">
        <v>439</v>
      </c>
      <c r="CB82" s="2"/>
      <c r="CC82" s="2" t="s">
        <v>331</v>
      </c>
      <c r="CD82" s="2">
        <v>81</v>
      </c>
      <c r="CE82" s="2" t="s">
        <v>86</v>
      </c>
      <c r="CF82" s="5">
        <v>43025</v>
      </c>
      <c r="CG82" s="2"/>
      <c r="CH82" s="2"/>
      <c r="CI82" s="2">
        <v>0</v>
      </c>
      <c r="CJ82" s="2">
        <v>0</v>
      </c>
      <c r="CK82" s="2" t="s">
        <v>162</v>
      </c>
      <c r="CL82" s="2" t="s">
        <v>88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"009936380713"</f>
        <v>009936380713</v>
      </c>
      <c r="F83" s="3">
        <v>43021</v>
      </c>
      <c r="G83" s="2">
        <v>201804</v>
      </c>
      <c r="H83" s="2" t="s">
        <v>74</v>
      </c>
      <c r="I83" s="2" t="s">
        <v>75</v>
      </c>
      <c r="J83" s="2" t="s">
        <v>76</v>
      </c>
      <c r="K83" s="2" t="s">
        <v>77</v>
      </c>
      <c r="L83" s="2" t="s">
        <v>440</v>
      </c>
      <c r="M83" s="2" t="s">
        <v>441</v>
      </c>
      <c r="N83" s="2" t="s">
        <v>442</v>
      </c>
      <c r="O83" s="2" t="s">
        <v>81</v>
      </c>
      <c r="P83" s="2" t="str">
        <f t="shared" si="1"/>
        <v xml:space="preserve">NA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10.37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1</v>
      </c>
      <c r="BJ83" s="2">
        <v>0.2</v>
      </c>
      <c r="BK83" s="2">
        <v>1</v>
      </c>
      <c r="BL83" s="2">
        <v>92.01</v>
      </c>
      <c r="BM83" s="2">
        <v>12.88</v>
      </c>
      <c r="BN83" s="2">
        <v>104.89</v>
      </c>
      <c r="BO83" s="2">
        <v>104.89</v>
      </c>
      <c r="BP83" s="2"/>
      <c r="BQ83" s="2" t="s">
        <v>443</v>
      </c>
      <c r="BR83" s="2" t="s">
        <v>82</v>
      </c>
      <c r="BS83" s="3">
        <v>43024</v>
      </c>
      <c r="BT83" s="4">
        <v>0.39166666666666666</v>
      </c>
      <c r="BU83" s="2" t="s">
        <v>444</v>
      </c>
      <c r="BV83" s="2" t="s">
        <v>84</v>
      </c>
      <c r="BW83" s="2"/>
      <c r="BX83" s="2"/>
      <c r="BY83" s="2">
        <v>1200</v>
      </c>
      <c r="BZ83" s="2"/>
      <c r="CA83" s="2" t="s">
        <v>445</v>
      </c>
      <c r="CB83" s="2"/>
      <c r="CC83" s="2" t="s">
        <v>441</v>
      </c>
      <c r="CD83" s="2">
        <v>4339</v>
      </c>
      <c r="CE83" s="2" t="s">
        <v>86</v>
      </c>
      <c r="CF83" s="5">
        <v>43025</v>
      </c>
      <c r="CG83" s="2"/>
      <c r="CH83" s="2"/>
      <c r="CI83" s="2">
        <v>1</v>
      </c>
      <c r="CJ83" s="2">
        <v>1</v>
      </c>
      <c r="CK83" s="2" t="s">
        <v>94</v>
      </c>
      <c r="CL83" s="2" t="s">
        <v>88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"009936380719"</f>
        <v>009936380719</v>
      </c>
      <c r="F84" s="3">
        <v>43021</v>
      </c>
      <c r="G84" s="2">
        <v>201804</v>
      </c>
      <c r="H84" s="2" t="s">
        <v>74</v>
      </c>
      <c r="I84" s="2" t="s">
        <v>75</v>
      </c>
      <c r="J84" s="2" t="s">
        <v>76</v>
      </c>
      <c r="K84" s="2" t="s">
        <v>77</v>
      </c>
      <c r="L84" s="2" t="s">
        <v>446</v>
      </c>
      <c r="M84" s="2" t="s">
        <v>447</v>
      </c>
      <c r="N84" s="2" t="s">
        <v>448</v>
      </c>
      <c r="O84" s="2" t="s">
        <v>81</v>
      </c>
      <c r="P84" s="2" t="str">
        <f t="shared" si="1"/>
        <v xml:space="preserve">NA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12.35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0.8</v>
      </c>
      <c r="BJ84" s="2">
        <v>0.2</v>
      </c>
      <c r="BK84" s="2">
        <v>1</v>
      </c>
      <c r="BL84" s="2">
        <v>108.61</v>
      </c>
      <c r="BM84" s="2">
        <v>15.21</v>
      </c>
      <c r="BN84" s="2">
        <v>123.82</v>
      </c>
      <c r="BO84" s="2">
        <v>123.82</v>
      </c>
      <c r="BP84" s="2"/>
      <c r="BQ84" s="2" t="s">
        <v>449</v>
      </c>
      <c r="BR84" s="2" t="s">
        <v>82</v>
      </c>
      <c r="BS84" s="3">
        <v>43024</v>
      </c>
      <c r="BT84" s="4">
        <v>0.47430555555555554</v>
      </c>
      <c r="BU84" s="2" t="s">
        <v>450</v>
      </c>
      <c r="BV84" s="2" t="s">
        <v>84</v>
      </c>
      <c r="BW84" s="2"/>
      <c r="BX84" s="2"/>
      <c r="BY84" s="2">
        <v>1200</v>
      </c>
      <c r="BZ84" s="2"/>
      <c r="CA84" s="2" t="s">
        <v>451</v>
      </c>
      <c r="CB84" s="2"/>
      <c r="CC84" s="2" t="s">
        <v>447</v>
      </c>
      <c r="CD84" s="2">
        <v>601</v>
      </c>
      <c r="CE84" s="2" t="s">
        <v>86</v>
      </c>
      <c r="CF84" s="5">
        <v>43026</v>
      </c>
      <c r="CG84" s="2"/>
      <c r="CH84" s="2"/>
      <c r="CI84" s="2">
        <v>1</v>
      </c>
      <c r="CJ84" s="2">
        <v>1</v>
      </c>
      <c r="CK84" s="2" t="s">
        <v>140</v>
      </c>
      <c r="CL84" s="2" t="s">
        <v>88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"009936380711"</f>
        <v>009936380711</v>
      </c>
      <c r="F85" s="3">
        <v>43021</v>
      </c>
      <c r="G85" s="2">
        <v>201804</v>
      </c>
      <c r="H85" s="2" t="s">
        <v>74</v>
      </c>
      <c r="I85" s="2" t="s">
        <v>75</v>
      </c>
      <c r="J85" s="2" t="s">
        <v>76</v>
      </c>
      <c r="K85" s="2" t="s">
        <v>77</v>
      </c>
      <c r="L85" s="2" t="s">
        <v>234</v>
      </c>
      <c r="M85" s="2" t="s">
        <v>235</v>
      </c>
      <c r="N85" s="2" t="s">
        <v>452</v>
      </c>
      <c r="O85" s="2" t="s">
        <v>81</v>
      </c>
      <c r="P85" s="2" t="str">
        <f t="shared" si="1"/>
        <v xml:space="preserve">NA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7.12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0.2</v>
      </c>
      <c r="BK85" s="2">
        <v>1</v>
      </c>
      <c r="BL85" s="2">
        <v>64.77</v>
      </c>
      <c r="BM85" s="2">
        <v>9.07</v>
      </c>
      <c r="BN85" s="2">
        <v>73.84</v>
      </c>
      <c r="BO85" s="2">
        <v>73.84</v>
      </c>
      <c r="BP85" s="2"/>
      <c r="BQ85" s="2" t="s">
        <v>453</v>
      </c>
      <c r="BR85" s="2" t="s">
        <v>82</v>
      </c>
      <c r="BS85" s="3">
        <v>43024</v>
      </c>
      <c r="BT85" s="4">
        <v>0.44305555555555554</v>
      </c>
      <c r="BU85" s="2" t="s">
        <v>454</v>
      </c>
      <c r="BV85" s="2" t="s">
        <v>84</v>
      </c>
      <c r="BW85" s="2"/>
      <c r="BX85" s="2"/>
      <c r="BY85" s="2">
        <v>1200</v>
      </c>
      <c r="BZ85" s="2"/>
      <c r="CA85" s="2" t="s">
        <v>455</v>
      </c>
      <c r="CB85" s="2"/>
      <c r="CC85" s="2" t="s">
        <v>235</v>
      </c>
      <c r="CD85" s="2">
        <v>4300</v>
      </c>
      <c r="CE85" s="2" t="s">
        <v>86</v>
      </c>
      <c r="CF85" s="5">
        <v>43025</v>
      </c>
      <c r="CG85" s="2"/>
      <c r="CH85" s="2"/>
      <c r="CI85" s="2">
        <v>1</v>
      </c>
      <c r="CJ85" s="2">
        <v>1</v>
      </c>
      <c r="CK85" s="2" t="s">
        <v>151</v>
      </c>
      <c r="CL85" s="2" t="s">
        <v>88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"009936380714"</f>
        <v>009936380714</v>
      </c>
      <c r="F86" s="3">
        <v>43021</v>
      </c>
      <c r="G86" s="2">
        <v>201804</v>
      </c>
      <c r="H86" s="2" t="s">
        <v>74</v>
      </c>
      <c r="I86" s="2" t="s">
        <v>75</v>
      </c>
      <c r="J86" s="2" t="s">
        <v>76</v>
      </c>
      <c r="K86" s="2" t="s">
        <v>77</v>
      </c>
      <c r="L86" s="2" t="s">
        <v>181</v>
      </c>
      <c r="M86" s="2" t="s">
        <v>103</v>
      </c>
      <c r="N86" s="2" t="s">
        <v>456</v>
      </c>
      <c r="O86" s="2" t="s">
        <v>81</v>
      </c>
      <c r="P86" s="2" t="str">
        <f>"                              "</f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10.37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</v>
      </c>
      <c r="BJ86" s="2">
        <v>0.2</v>
      </c>
      <c r="BK86" s="2">
        <v>1</v>
      </c>
      <c r="BL86" s="2">
        <v>92.01</v>
      </c>
      <c r="BM86" s="2">
        <v>12.88</v>
      </c>
      <c r="BN86" s="2">
        <v>104.89</v>
      </c>
      <c r="BO86" s="2">
        <v>104.89</v>
      </c>
      <c r="BP86" s="2"/>
      <c r="BQ86" s="2" t="s">
        <v>457</v>
      </c>
      <c r="BR86" s="2" t="s">
        <v>82</v>
      </c>
      <c r="BS86" s="3">
        <v>43025</v>
      </c>
      <c r="BT86" s="4">
        <v>0.4513888888888889</v>
      </c>
      <c r="BU86" s="2" t="s">
        <v>458</v>
      </c>
      <c r="BV86" s="2" t="s">
        <v>84</v>
      </c>
      <c r="BW86" s="2"/>
      <c r="BX86" s="2"/>
      <c r="BY86" s="2">
        <v>1200</v>
      </c>
      <c r="BZ86" s="2"/>
      <c r="CA86" s="2"/>
      <c r="CB86" s="2"/>
      <c r="CC86" s="2" t="s">
        <v>103</v>
      </c>
      <c r="CD86" s="2">
        <v>7405</v>
      </c>
      <c r="CE86" s="2" t="s">
        <v>86</v>
      </c>
      <c r="CF86" s="5">
        <v>43026</v>
      </c>
      <c r="CG86" s="2"/>
      <c r="CH86" s="2"/>
      <c r="CI86" s="2">
        <v>2</v>
      </c>
      <c r="CJ86" s="2">
        <v>2</v>
      </c>
      <c r="CK86" s="2" t="s">
        <v>184</v>
      </c>
      <c r="CL86" s="2" t="s">
        <v>88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"009936380717"</f>
        <v>009936380717</v>
      </c>
      <c r="F87" s="3">
        <v>43021</v>
      </c>
      <c r="G87" s="2">
        <v>201804</v>
      </c>
      <c r="H87" s="2" t="s">
        <v>74</v>
      </c>
      <c r="I87" s="2" t="s">
        <v>75</v>
      </c>
      <c r="J87" s="2" t="s">
        <v>76</v>
      </c>
      <c r="K87" s="2" t="s">
        <v>77</v>
      </c>
      <c r="L87" s="2" t="s">
        <v>459</v>
      </c>
      <c r="M87" s="2" t="s">
        <v>460</v>
      </c>
      <c r="N87" s="2" t="s">
        <v>461</v>
      </c>
      <c r="O87" s="2" t="s">
        <v>81</v>
      </c>
      <c r="P87" s="2" t="str">
        <f t="shared" ref="P87:P112" si="2">"NA                            "</f>
        <v xml:space="preserve">NA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12.35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0.4</v>
      </c>
      <c r="BJ87" s="2">
        <v>2.5</v>
      </c>
      <c r="BK87" s="2">
        <v>3</v>
      </c>
      <c r="BL87" s="2">
        <v>108.61</v>
      </c>
      <c r="BM87" s="2">
        <v>15.21</v>
      </c>
      <c r="BN87" s="2">
        <v>123.82</v>
      </c>
      <c r="BO87" s="2">
        <v>123.82</v>
      </c>
      <c r="BP87" s="2"/>
      <c r="BQ87" s="2" t="s">
        <v>462</v>
      </c>
      <c r="BR87" s="2" t="s">
        <v>82</v>
      </c>
      <c r="BS87" s="3">
        <v>43024</v>
      </c>
      <c r="BT87" s="4">
        <v>0.5229166666666667</v>
      </c>
      <c r="BU87" s="2" t="s">
        <v>463</v>
      </c>
      <c r="BV87" s="2" t="s">
        <v>84</v>
      </c>
      <c r="BW87" s="2"/>
      <c r="BX87" s="2"/>
      <c r="BY87" s="2">
        <v>12588.07</v>
      </c>
      <c r="BZ87" s="2"/>
      <c r="CA87" s="2" t="s">
        <v>464</v>
      </c>
      <c r="CB87" s="2"/>
      <c r="CC87" s="2" t="s">
        <v>460</v>
      </c>
      <c r="CD87" s="2">
        <v>9745</v>
      </c>
      <c r="CE87" s="2" t="s">
        <v>86</v>
      </c>
      <c r="CF87" s="5">
        <v>43026</v>
      </c>
      <c r="CG87" s="2"/>
      <c r="CH87" s="2"/>
      <c r="CI87" s="2">
        <v>2</v>
      </c>
      <c r="CJ87" s="2">
        <v>1</v>
      </c>
      <c r="CK87" s="2" t="s">
        <v>140</v>
      </c>
      <c r="CL87" s="2" t="s">
        <v>88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"009936380729"</f>
        <v>009936380729</v>
      </c>
      <c r="F88" s="3">
        <v>43021</v>
      </c>
      <c r="G88" s="2">
        <v>201804</v>
      </c>
      <c r="H88" s="2" t="s">
        <v>74</v>
      </c>
      <c r="I88" s="2" t="s">
        <v>75</v>
      </c>
      <c r="J88" s="2" t="s">
        <v>76</v>
      </c>
      <c r="K88" s="2" t="s">
        <v>77</v>
      </c>
      <c r="L88" s="2" t="s">
        <v>385</v>
      </c>
      <c r="M88" s="2" t="s">
        <v>386</v>
      </c>
      <c r="N88" s="2" t="s">
        <v>465</v>
      </c>
      <c r="O88" s="2" t="s">
        <v>81</v>
      </c>
      <c r="P88" s="2" t="str">
        <f t="shared" si="2"/>
        <v xml:space="preserve">NA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10.37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1</v>
      </c>
      <c r="BI88" s="2">
        <v>1.3</v>
      </c>
      <c r="BJ88" s="2">
        <v>3.4</v>
      </c>
      <c r="BK88" s="2">
        <v>4</v>
      </c>
      <c r="BL88" s="2">
        <v>92.01</v>
      </c>
      <c r="BM88" s="2">
        <v>12.88</v>
      </c>
      <c r="BN88" s="2">
        <v>104.89</v>
      </c>
      <c r="BO88" s="2">
        <v>104.89</v>
      </c>
      <c r="BP88" s="2"/>
      <c r="BQ88" s="2" t="s">
        <v>388</v>
      </c>
      <c r="BR88" s="2" t="s">
        <v>82</v>
      </c>
      <c r="BS88" s="3">
        <v>43024</v>
      </c>
      <c r="BT88" s="4">
        <v>0.41666666666666669</v>
      </c>
      <c r="BU88" s="2" t="s">
        <v>466</v>
      </c>
      <c r="BV88" s="2" t="s">
        <v>84</v>
      </c>
      <c r="BW88" s="2"/>
      <c r="BX88" s="2"/>
      <c r="BY88" s="2">
        <v>17225.080000000002</v>
      </c>
      <c r="BZ88" s="2"/>
      <c r="CA88" s="2"/>
      <c r="CB88" s="2"/>
      <c r="CC88" s="2" t="s">
        <v>386</v>
      </c>
      <c r="CD88" s="2">
        <v>7600</v>
      </c>
      <c r="CE88" s="2" t="s">
        <v>86</v>
      </c>
      <c r="CF88" s="5">
        <v>43025</v>
      </c>
      <c r="CG88" s="2"/>
      <c r="CH88" s="2"/>
      <c r="CI88" s="2">
        <v>2</v>
      </c>
      <c r="CJ88" s="2">
        <v>1</v>
      </c>
      <c r="CK88" s="2" t="s">
        <v>184</v>
      </c>
      <c r="CL88" s="2" t="s">
        <v>88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"009936380721"</f>
        <v>009936380721</v>
      </c>
      <c r="F89" s="3">
        <v>43021</v>
      </c>
      <c r="G89" s="2">
        <v>201804</v>
      </c>
      <c r="H89" s="2" t="s">
        <v>74</v>
      </c>
      <c r="I89" s="2" t="s">
        <v>75</v>
      </c>
      <c r="J89" s="2" t="s">
        <v>76</v>
      </c>
      <c r="K89" s="2" t="s">
        <v>77</v>
      </c>
      <c r="L89" s="2" t="s">
        <v>467</v>
      </c>
      <c r="M89" s="2" t="s">
        <v>468</v>
      </c>
      <c r="N89" s="2" t="s">
        <v>469</v>
      </c>
      <c r="O89" s="2" t="s">
        <v>81</v>
      </c>
      <c r="P89" s="2" t="str">
        <f t="shared" si="2"/>
        <v xml:space="preserve">NA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12.35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1</v>
      </c>
      <c r="BJ89" s="2">
        <v>0.2</v>
      </c>
      <c r="BK89" s="2">
        <v>1</v>
      </c>
      <c r="BL89" s="2">
        <v>108.61</v>
      </c>
      <c r="BM89" s="2">
        <v>15.21</v>
      </c>
      <c r="BN89" s="2">
        <v>123.82</v>
      </c>
      <c r="BO89" s="2">
        <v>123.82</v>
      </c>
      <c r="BP89" s="2"/>
      <c r="BQ89" s="2" t="s">
        <v>470</v>
      </c>
      <c r="BR89" s="2"/>
      <c r="BS89" s="3">
        <v>43025</v>
      </c>
      <c r="BT89" s="4">
        <v>0.44930555555555557</v>
      </c>
      <c r="BU89" s="2" t="s">
        <v>471</v>
      </c>
      <c r="BV89" s="2" t="s">
        <v>84</v>
      </c>
      <c r="BW89" s="2"/>
      <c r="BX89" s="2"/>
      <c r="BY89" s="2">
        <v>1200</v>
      </c>
      <c r="BZ89" s="2"/>
      <c r="CA89" s="2" t="s">
        <v>472</v>
      </c>
      <c r="CB89" s="2"/>
      <c r="CC89" s="2" t="s">
        <v>468</v>
      </c>
      <c r="CD89" s="2">
        <v>7340</v>
      </c>
      <c r="CE89" s="2" t="s">
        <v>86</v>
      </c>
      <c r="CF89" s="5">
        <v>43027</v>
      </c>
      <c r="CG89" s="2"/>
      <c r="CH89" s="2"/>
      <c r="CI89" s="2">
        <v>4</v>
      </c>
      <c r="CJ89" s="2">
        <v>2</v>
      </c>
      <c r="CK89" s="2" t="s">
        <v>172</v>
      </c>
      <c r="CL89" s="2" t="s">
        <v>88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"009936380718"</f>
        <v>009936380718</v>
      </c>
      <c r="F90" s="3">
        <v>43021</v>
      </c>
      <c r="G90" s="2">
        <v>201804</v>
      </c>
      <c r="H90" s="2" t="s">
        <v>74</v>
      </c>
      <c r="I90" s="2" t="s">
        <v>75</v>
      </c>
      <c r="J90" s="2" t="s">
        <v>76</v>
      </c>
      <c r="K90" s="2" t="s">
        <v>77</v>
      </c>
      <c r="L90" s="2" t="s">
        <v>473</v>
      </c>
      <c r="M90" s="2" t="s">
        <v>474</v>
      </c>
      <c r="N90" s="2" t="s">
        <v>475</v>
      </c>
      <c r="O90" s="2" t="s">
        <v>81</v>
      </c>
      <c r="P90" s="2" t="str">
        <f t="shared" si="2"/>
        <v xml:space="preserve">NA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10.37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5.0999999999999996</v>
      </c>
      <c r="BJ90" s="2">
        <v>1.6</v>
      </c>
      <c r="BK90" s="2">
        <v>6</v>
      </c>
      <c r="BL90" s="2">
        <v>92.01</v>
      </c>
      <c r="BM90" s="2">
        <v>12.88</v>
      </c>
      <c r="BN90" s="2">
        <v>104.89</v>
      </c>
      <c r="BO90" s="2">
        <v>104.89</v>
      </c>
      <c r="BP90" s="2"/>
      <c r="BQ90" s="2" t="s">
        <v>476</v>
      </c>
      <c r="BR90" s="2" t="s">
        <v>82</v>
      </c>
      <c r="BS90" s="3">
        <v>43024</v>
      </c>
      <c r="BT90" s="4">
        <v>0.48749999999999999</v>
      </c>
      <c r="BU90" s="2" t="s">
        <v>477</v>
      </c>
      <c r="BV90" s="2" t="s">
        <v>84</v>
      </c>
      <c r="BW90" s="2"/>
      <c r="BX90" s="2"/>
      <c r="BY90" s="2">
        <v>7821.36</v>
      </c>
      <c r="BZ90" s="2"/>
      <c r="CA90" s="2" t="s">
        <v>478</v>
      </c>
      <c r="CB90" s="2"/>
      <c r="CC90" s="2" t="s">
        <v>474</v>
      </c>
      <c r="CD90" s="2">
        <v>1120</v>
      </c>
      <c r="CE90" s="2" t="s">
        <v>86</v>
      </c>
      <c r="CF90" s="5">
        <v>43025</v>
      </c>
      <c r="CG90" s="2"/>
      <c r="CH90" s="2"/>
      <c r="CI90" s="2">
        <v>1</v>
      </c>
      <c r="CJ90" s="2">
        <v>1</v>
      </c>
      <c r="CK90" s="2" t="s">
        <v>184</v>
      </c>
      <c r="CL90" s="2" t="s">
        <v>88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"009936380731"</f>
        <v>009936380731</v>
      </c>
      <c r="F91" s="3">
        <v>43021</v>
      </c>
      <c r="G91" s="2">
        <v>201804</v>
      </c>
      <c r="H91" s="2" t="s">
        <v>74</v>
      </c>
      <c r="I91" s="2" t="s">
        <v>75</v>
      </c>
      <c r="J91" s="2" t="s">
        <v>76</v>
      </c>
      <c r="K91" s="2" t="s">
        <v>77</v>
      </c>
      <c r="L91" s="2" t="s">
        <v>377</v>
      </c>
      <c r="M91" s="2" t="s">
        <v>378</v>
      </c>
      <c r="N91" s="2" t="s">
        <v>479</v>
      </c>
      <c r="O91" s="2" t="s">
        <v>81</v>
      </c>
      <c r="P91" s="2" t="str">
        <f t="shared" si="2"/>
        <v xml:space="preserve">NA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10.29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1</v>
      </c>
      <c r="BI91" s="2">
        <v>1.7</v>
      </c>
      <c r="BJ91" s="2">
        <v>1.1000000000000001</v>
      </c>
      <c r="BK91" s="2">
        <v>2</v>
      </c>
      <c r="BL91" s="2">
        <v>91.34</v>
      </c>
      <c r="BM91" s="2">
        <v>12.79</v>
      </c>
      <c r="BN91" s="2">
        <v>104.13</v>
      </c>
      <c r="BO91" s="2">
        <v>104.13</v>
      </c>
      <c r="BP91" s="2"/>
      <c r="BQ91" s="2" t="s">
        <v>480</v>
      </c>
      <c r="BR91" s="2" t="s">
        <v>82</v>
      </c>
      <c r="BS91" s="3">
        <v>43024</v>
      </c>
      <c r="BT91" s="4">
        <v>0.39930555555555558</v>
      </c>
      <c r="BU91" s="2" t="s">
        <v>481</v>
      </c>
      <c r="BV91" s="2" t="s">
        <v>84</v>
      </c>
      <c r="BW91" s="2"/>
      <c r="BX91" s="2"/>
      <c r="BY91" s="2">
        <v>5636.39</v>
      </c>
      <c r="BZ91" s="2"/>
      <c r="CA91" s="2" t="s">
        <v>381</v>
      </c>
      <c r="CB91" s="2"/>
      <c r="CC91" s="2" t="s">
        <v>378</v>
      </c>
      <c r="CD91" s="2">
        <v>9700</v>
      </c>
      <c r="CE91" s="2" t="s">
        <v>86</v>
      </c>
      <c r="CF91" s="5">
        <v>43026</v>
      </c>
      <c r="CG91" s="2"/>
      <c r="CH91" s="2"/>
      <c r="CI91" s="2">
        <v>1</v>
      </c>
      <c r="CJ91" s="2">
        <v>1</v>
      </c>
      <c r="CK91" s="2" t="s">
        <v>359</v>
      </c>
      <c r="CL91" s="2" t="s">
        <v>88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"009936380684"</f>
        <v>009936380684</v>
      </c>
      <c r="F92" s="3">
        <v>43021</v>
      </c>
      <c r="G92" s="2">
        <v>201804</v>
      </c>
      <c r="H92" s="2" t="s">
        <v>74</v>
      </c>
      <c r="I92" s="2" t="s">
        <v>75</v>
      </c>
      <c r="J92" s="2" t="s">
        <v>76</v>
      </c>
      <c r="K92" s="2" t="s">
        <v>77</v>
      </c>
      <c r="L92" s="2" t="s">
        <v>482</v>
      </c>
      <c r="M92" s="2" t="s">
        <v>483</v>
      </c>
      <c r="N92" s="2" t="s">
        <v>484</v>
      </c>
      <c r="O92" s="2" t="s">
        <v>81</v>
      </c>
      <c r="P92" s="2" t="str">
        <f t="shared" si="2"/>
        <v xml:space="preserve">NA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12.35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</v>
      </c>
      <c r="BJ92" s="2">
        <v>0.5</v>
      </c>
      <c r="BK92" s="2">
        <v>1</v>
      </c>
      <c r="BL92" s="2">
        <v>108.61</v>
      </c>
      <c r="BM92" s="2">
        <v>15.21</v>
      </c>
      <c r="BN92" s="2">
        <v>123.82</v>
      </c>
      <c r="BO92" s="2">
        <v>123.82</v>
      </c>
      <c r="BP92" s="2"/>
      <c r="BQ92" s="2" t="s">
        <v>485</v>
      </c>
      <c r="BR92" s="2" t="s">
        <v>82</v>
      </c>
      <c r="BS92" s="3">
        <v>43024</v>
      </c>
      <c r="BT92" s="4">
        <v>0.55555555555555558</v>
      </c>
      <c r="BU92" s="2" t="s">
        <v>486</v>
      </c>
      <c r="BV92" s="2" t="s">
        <v>84</v>
      </c>
      <c r="BW92" s="2"/>
      <c r="BX92" s="2"/>
      <c r="BY92" s="2">
        <v>2400</v>
      </c>
      <c r="BZ92" s="2"/>
      <c r="CA92" s="2" t="s">
        <v>487</v>
      </c>
      <c r="CB92" s="2"/>
      <c r="CC92" s="2" t="s">
        <v>483</v>
      </c>
      <c r="CD92" s="2">
        <v>2780</v>
      </c>
      <c r="CE92" s="2" t="s">
        <v>86</v>
      </c>
      <c r="CF92" s="5">
        <v>43026</v>
      </c>
      <c r="CG92" s="2"/>
      <c r="CH92" s="2"/>
      <c r="CI92" s="2">
        <v>2</v>
      </c>
      <c r="CJ92" s="2">
        <v>1</v>
      </c>
      <c r="CK92" s="2" t="s">
        <v>140</v>
      </c>
      <c r="CL92" s="2" t="s">
        <v>88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"009936380733"</f>
        <v>009936380733</v>
      </c>
      <c r="F93" s="3">
        <v>43021</v>
      </c>
      <c r="G93" s="2">
        <v>201804</v>
      </c>
      <c r="H93" s="2" t="s">
        <v>74</v>
      </c>
      <c r="I93" s="2" t="s">
        <v>75</v>
      </c>
      <c r="J93" s="2" t="s">
        <v>76</v>
      </c>
      <c r="K93" s="2" t="s">
        <v>77</v>
      </c>
      <c r="L93" s="2" t="s">
        <v>330</v>
      </c>
      <c r="M93" s="2" t="s">
        <v>331</v>
      </c>
      <c r="N93" s="2" t="s">
        <v>488</v>
      </c>
      <c r="O93" s="2" t="s">
        <v>81</v>
      </c>
      <c r="P93" s="2" t="str">
        <f t="shared" si="2"/>
        <v xml:space="preserve">NA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8.7100000000000009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0.2</v>
      </c>
      <c r="BK93" s="2">
        <v>1</v>
      </c>
      <c r="BL93" s="2">
        <v>78.06</v>
      </c>
      <c r="BM93" s="2">
        <v>10.93</v>
      </c>
      <c r="BN93" s="2">
        <v>88.99</v>
      </c>
      <c r="BO93" s="2">
        <v>88.99</v>
      </c>
      <c r="BP93" s="2"/>
      <c r="BQ93" s="2" t="s">
        <v>74</v>
      </c>
      <c r="BR93" s="2" t="s">
        <v>82</v>
      </c>
      <c r="BS93" s="3">
        <v>43027</v>
      </c>
      <c r="BT93" s="4">
        <v>0.65</v>
      </c>
      <c r="BU93" s="2" t="s">
        <v>489</v>
      </c>
      <c r="BV93" s="2"/>
      <c r="BW93" s="2" t="s">
        <v>198</v>
      </c>
      <c r="BX93" s="2" t="s">
        <v>490</v>
      </c>
      <c r="BY93" s="2">
        <v>1200</v>
      </c>
      <c r="BZ93" s="2"/>
      <c r="CA93" s="2"/>
      <c r="CB93" s="2"/>
      <c r="CC93" s="2" t="s">
        <v>331</v>
      </c>
      <c r="CD93" s="2">
        <v>63</v>
      </c>
      <c r="CE93" s="2" t="s">
        <v>86</v>
      </c>
      <c r="CF93" s="5">
        <v>43028</v>
      </c>
      <c r="CG93" s="2"/>
      <c r="CH93" s="2"/>
      <c r="CI93" s="2">
        <v>0</v>
      </c>
      <c r="CJ93" s="2">
        <v>0</v>
      </c>
      <c r="CK93" s="2" t="s">
        <v>162</v>
      </c>
      <c r="CL93" s="2" t="s">
        <v>88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"009936380723"</f>
        <v>009936380723</v>
      </c>
      <c r="F94" s="3">
        <v>43021</v>
      </c>
      <c r="G94" s="2">
        <v>201804</v>
      </c>
      <c r="H94" s="2" t="s">
        <v>74</v>
      </c>
      <c r="I94" s="2" t="s">
        <v>75</v>
      </c>
      <c r="J94" s="2" t="s">
        <v>76</v>
      </c>
      <c r="K94" s="2" t="s">
        <v>77</v>
      </c>
      <c r="L94" s="2" t="s">
        <v>491</v>
      </c>
      <c r="M94" s="2" t="s">
        <v>492</v>
      </c>
      <c r="N94" s="2" t="s">
        <v>493</v>
      </c>
      <c r="O94" s="2" t="s">
        <v>81</v>
      </c>
      <c r="P94" s="2" t="str">
        <f t="shared" si="2"/>
        <v xml:space="preserve">NA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9.5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0.4</v>
      </c>
      <c r="BJ94" s="2">
        <v>0.4</v>
      </c>
      <c r="BK94" s="2">
        <v>1</v>
      </c>
      <c r="BL94" s="2">
        <v>84.7</v>
      </c>
      <c r="BM94" s="2">
        <v>11.86</v>
      </c>
      <c r="BN94" s="2">
        <v>96.56</v>
      </c>
      <c r="BO94" s="2">
        <v>96.56</v>
      </c>
      <c r="BP94" s="2"/>
      <c r="BQ94" s="2" t="s">
        <v>494</v>
      </c>
      <c r="BR94" s="2" t="s">
        <v>82</v>
      </c>
      <c r="BS94" s="3">
        <v>43024</v>
      </c>
      <c r="BT94" s="4">
        <v>0.50486111111111109</v>
      </c>
      <c r="BU94" s="2" t="s">
        <v>495</v>
      </c>
      <c r="BV94" s="2" t="s">
        <v>84</v>
      </c>
      <c r="BW94" s="2"/>
      <c r="BX94" s="2"/>
      <c r="BY94" s="2">
        <v>1964.25</v>
      </c>
      <c r="BZ94" s="2"/>
      <c r="CA94" s="2"/>
      <c r="CB94" s="2"/>
      <c r="CC94" s="2" t="s">
        <v>492</v>
      </c>
      <c r="CD94" s="2">
        <v>1441</v>
      </c>
      <c r="CE94" s="2" t="s">
        <v>86</v>
      </c>
      <c r="CF94" s="5">
        <v>43025</v>
      </c>
      <c r="CG94" s="2"/>
      <c r="CH94" s="2"/>
      <c r="CI94" s="2">
        <v>1</v>
      </c>
      <c r="CJ94" s="2">
        <v>1</v>
      </c>
      <c r="CK94" s="2" t="s">
        <v>496</v>
      </c>
      <c r="CL94" s="2" t="s">
        <v>88</v>
      </c>
      <c r="CM94" s="2"/>
    </row>
    <row r="95" spans="1:91">
      <c r="A95" s="2" t="s">
        <v>71</v>
      </c>
      <c r="B95" s="2" t="s">
        <v>72</v>
      </c>
      <c r="C95" s="2" t="s">
        <v>73</v>
      </c>
      <c r="D95" s="2"/>
      <c r="E95" s="2" t="str">
        <f>"009936380686"</f>
        <v>009936380686</v>
      </c>
      <c r="F95" s="3">
        <v>43021</v>
      </c>
      <c r="G95" s="2">
        <v>201804</v>
      </c>
      <c r="H95" s="2" t="s">
        <v>74</v>
      </c>
      <c r="I95" s="2" t="s">
        <v>75</v>
      </c>
      <c r="J95" s="2" t="s">
        <v>76</v>
      </c>
      <c r="K95" s="2" t="s">
        <v>77</v>
      </c>
      <c r="L95" s="2" t="s">
        <v>247</v>
      </c>
      <c r="M95" s="2" t="s">
        <v>248</v>
      </c>
      <c r="N95" s="2" t="s">
        <v>497</v>
      </c>
      <c r="O95" s="2" t="s">
        <v>81</v>
      </c>
      <c r="P95" s="2" t="str">
        <f t="shared" si="2"/>
        <v xml:space="preserve">NA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7.12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0.5</v>
      </c>
      <c r="BJ95" s="2">
        <v>0.2</v>
      </c>
      <c r="BK95" s="2">
        <v>1</v>
      </c>
      <c r="BL95" s="2">
        <v>64.77</v>
      </c>
      <c r="BM95" s="2">
        <v>9.07</v>
      </c>
      <c r="BN95" s="2">
        <v>73.84</v>
      </c>
      <c r="BO95" s="2">
        <v>73.84</v>
      </c>
      <c r="BP95" s="2"/>
      <c r="BQ95" s="2" t="s">
        <v>230</v>
      </c>
      <c r="BR95" s="2" t="s">
        <v>82</v>
      </c>
      <c r="BS95" s="3">
        <v>43024</v>
      </c>
      <c r="BT95" s="4">
        <v>0.83750000000000002</v>
      </c>
      <c r="BU95" s="2" t="s">
        <v>498</v>
      </c>
      <c r="BV95" s="2" t="s">
        <v>88</v>
      </c>
      <c r="BW95" s="2" t="s">
        <v>499</v>
      </c>
      <c r="BX95" s="2" t="s">
        <v>500</v>
      </c>
      <c r="BY95" s="2">
        <v>1200</v>
      </c>
      <c r="BZ95" s="2"/>
      <c r="CA95" s="2" t="s">
        <v>253</v>
      </c>
      <c r="CB95" s="2"/>
      <c r="CC95" s="2" t="s">
        <v>248</v>
      </c>
      <c r="CD95" s="2">
        <v>1682</v>
      </c>
      <c r="CE95" s="2" t="s">
        <v>86</v>
      </c>
      <c r="CF95" s="5">
        <v>43025</v>
      </c>
      <c r="CG95" s="2"/>
      <c r="CH95" s="2"/>
      <c r="CI95" s="2">
        <v>1</v>
      </c>
      <c r="CJ95" s="2">
        <v>1</v>
      </c>
      <c r="CK95" s="2" t="s">
        <v>101</v>
      </c>
      <c r="CL95" s="2" t="s">
        <v>88</v>
      </c>
      <c r="CM95" s="2"/>
    </row>
    <row r="96" spans="1:91">
      <c r="A96" s="2" t="s">
        <v>71</v>
      </c>
      <c r="B96" s="2" t="s">
        <v>72</v>
      </c>
      <c r="C96" s="2" t="s">
        <v>73</v>
      </c>
      <c r="D96" s="2"/>
      <c r="E96" s="2" t="str">
        <f>"009936380722"</f>
        <v>009936380722</v>
      </c>
      <c r="F96" s="3">
        <v>43021</v>
      </c>
      <c r="G96" s="2">
        <v>201804</v>
      </c>
      <c r="H96" s="2" t="s">
        <v>74</v>
      </c>
      <c r="I96" s="2" t="s">
        <v>75</v>
      </c>
      <c r="J96" s="2" t="s">
        <v>76</v>
      </c>
      <c r="K96" s="2" t="s">
        <v>77</v>
      </c>
      <c r="L96" s="2" t="s">
        <v>74</v>
      </c>
      <c r="M96" s="2" t="s">
        <v>75</v>
      </c>
      <c r="N96" s="2" t="s">
        <v>501</v>
      </c>
      <c r="O96" s="2" t="s">
        <v>81</v>
      </c>
      <c r="P96" s="2" t="str">
        <f t="shared" si="2"/>
        <v xml:space="preserve">NA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7.12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2.5</v>
      </c>
      <c r="BJ96" s="2">
        <v>1.5</v>
      </c>
      <c r="BK96" s="2">
        <v>3</v>
      </c>
      <c r="BL96" s="2">
        <v>64.77</v>
      </c>
      <c r="BM96" s="2">
        <v>9.07</v>
      </c>
      <c r="BN96" s="2">
        <v>73.84</v>
      </c>
      <c r="BO96" s="2">
        <v>73.84</v>
      </c>
      <c r="BP96" s="2"/>
      <c r="BQ96" s="2" t="s">
        <v>502</v>
      </c>
      <c r="BR96" s="2" t="s">
        <v>82</v>
      </c>
      <c r="BS96" s="3">
        <v>43024</v>
      </c>
      <c r="BT96" s="4">
        <v>0.44236111111111115</v>
      </c>
      <c r="BU96" s="2" t="s">
        <v>503</v>
      </c>
      <c r="BV96" s="2" t="s">
        <v>84</v>
      </c>
      <c r="BW96" s="2"/>
      <c r="BX96" s="2"/>
      <c r="BY96" s="2">
        <v>7650.11</v>
      </c>
      <c r="BZ96" s="2"/>
      <c r="CA96" s="2"/>
      <c r="CB96" s="2"/>
      <c r="CC96" s="2" t="s">
        <v>75</v>
      </c>
      <c r="CD96" s="2">
        <v>2091</v>
      </c>
      <c r="CE96" s="2" t="s">
        <v>86</v>
      </c>
      <c r="CF96" s="5">
        <v>43025</v>
      </c>
      <c r="CG96" s="2"/>
      <c r="CH96" s="2"/>
      <c r="CI96" s="2">
        <v>1</v>
      </c>
      <c r="CJ96" s="2">
        <v>1</v>
      </c>
      <c r="CK96" s="2" t="s">
        <v>101</v>
      </c>
      <c r="CL96" s="2" t="s">
        <v>88</v>
      </c>
      <c r="CM96" s="2"/>
    </row>
    <row r="97" spans="1:91">
      <c r="A97" s="2" t="s">
        <v>71</v>
      </c>
      <c r="B97" s="2" t="s">
        <v>72</v>
      </c>
      <c r="C97" s="2" t="s">
        <v>73</v>
      </c>
      <c r="D97" s="2"/>
      <c r="E97" s="2" t="str">
        <f>"009936380724"</f>
        <v>009936380724</v>
      </c>
      <c r="F97" s="3">
        <v>43021</v>
      </c>
      <c r="G97" s="2">
        <v>201804</v>
      </c>
      <c r="H97" s="2" t="s">
        <v>74</v>
      </c>
      <c r="I97" s="2" t="s">
        <v>75</v>
      </c>
      <c r="J97" s="2" t="s">
        <v>76</v>
      </c>
      <c r="K97" s="2" t="s">
        <v>77</v>
      </c>
      <c r="L97" s="2" t="s">
        <v>74</v>
      </c>
      <c r="M97" s="2" t="s">
        <v>75</v>
      </c>
      <c r="N97" s="2" t="s">
        <v>504</v>
      </c>
      <c r="O97" s="2" t="s">
        <v>81</v>
      </c>
      <c r="P97" s="2" t="str">
        <f t="shared" si="2"/>
        <v xml:space="preserve">NA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7.12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1.5</v>
      </c>
      <c r="BJ97" s="2">
        <v>1.1000000000000001</v>
      </c>
      <c r="BK97" s="2">
        <v>2</v>
      </c>
      <c r="BL97" s="2">
        <v>64.77</v>
      </c>
      <c r="BM97" s="2">
        <v>9.07</v>
      </c>
      <c r="BN97" s="2">
        <v>73.84</v>
      </c>
      <c r="BO97" s="2">
        <v>73.84</v>
      </c>
      <c r="BP97" s="2"/>
      <c r="BQ97" s="2" t="s">
        <v>505</v>
      </c>
      <c r="BR97" s="2" t="s">
        <v>82</v>
      </c>
      <c r="BS97" s="3">
        <v>43024</v>
      </c>
      <c r="BT97" s="4">
        <v>0.58750000000000002</v>
      </c>
      <c r="BU97" s="2" t="s">
        <v>506</v>
      </c>
      <c r="BV97" s="2" t="s">
        <v>84</v>
      </c>
      <c r="BW97" s="2"/>
      <c r="BX97" s="2"/>
      <c r="BY97" s="2">
        <v>5602.26</v>
      </c>
      <c r="BZ97" s="2"/>
      <c r="CA97" s="2" t="s">
        <v>507</v>
      </c>
      <c r="CB97" s="2"/>
      <c r="CC97" s="2" t="s">
        <v>75</v>
      </c>
      <c r="CD97" s="2">
        <v>2021</v>
      </c>
      <c r="CE97" s="2" t="s">
        <v>86</v>
      </c>
      <c r="CF97" s="5">
        <v>43025</v>
      </c>
      <c r="CG97" s="2"/>
      <c r="CH97" s="2"/>
      <c r="CI97" s="2">
        <v>1</v>
      </c>
      <c r="CJ97" s="2">
        <v>1</v>
      </c>
      <c r="CK97" s="2" t="s">
        <v>101</v>
      </c>
      <c r="CL97" s="2" t="s">
        <v>88</v>
      </c>
      <c r="CM97" s="2"/>
    </row>
    <row r="98" spans="1:91">
      <c r="A98" s="2" t="s">
        <v>71</v>
      </c>
      <c r="B98" s="2" t="s">
        <v>72</v>
      </c>
      <c r="C98" s="2" t="s">
        <v>73</v>
      </c>
      <c r="D98" s="2"/>
      <c r="E98" s="2" t="str">
        <f>"009936380716"</f>
        <v>009936380716</v>
      </c>
      <c r="F98" s="3">
        <v>43021</v>
      </c>
      <c r="G98" s="2">
        <v>201804</v>
      </c>
      <c r="H98" s="2" t="s">
        <v>74</v>
      </c>
      <c r="I98" s="2" t="s">
        <v>75</v>
      </c>
      <c r="J98" s="2" t="s">
        <v>76</v>
      </c>
      <c r="K98" s="2" t="s">
        <v>77</v>
      </c>
      <c r="L98" s="2" t="s">
        <v>74</v>
      </c>
      <c r="M98" s="2" t="s">
        <v>75</v>
      </c>
      <c r="N98" s="2" t="s">
        <v>508</v>
      </c>
      <c r="O98" s="2" t="s">
        <v>81</v>
      </c>
      <c r="P98" s="2" t="str">
        <f t="shared" si="2"/>
        <v xml:space="preserve">NA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7.12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0.5</v>
      </c>
      <c r="BJ98" s="2">
        <v>0.4</v>
      </c>
      <c r="BK98" s="2">
        <v>1</v>
      </c>
      <c r="BL98" s="2">
        <v>64.77</v>
      </c>
      <c r="BM98" s="2">
        <v>9.07</v>
      </c>
      <c r="BN98" s="2">
        <v>73.84</v>
      </c>
      <c r="BO98" s="2">
        <v>73.84</v>
      </c>
      <c r="BP98" s="2"/>
      <c r="BQ98" s="2" t="s">
        <v>509</v>
      </c>
      <c r="BR98" s="2" t="s">
        <v>82</v>
      </c>
      <c r="BS98" s="3">
        <v>43024</v>
      </c>
      <c r="BT98" s="4">
        <v>0.63472222222222219</v>
      </c>
      <c r="BU98" s="2" t="s">
        <v>510</v>
      </c>
      <c r="BV98" s="2" t="s">
        <v>84</v>
      </c>
      <c r="BW98" s="2"/>
      <c r="BX98" s="2"/>
      <c r="BY98" s="2">
        <v>2246.83</v>
      </c>
      <c r="BZ98" s="2"/>
      <c r="CA98" s="2" t="s">
        <v>507</v>
      </c>
      <c r="CB98" s="2"/>
      <c r="CC98" s="2" t="s">
        <v>75</v>
      </c>
      <c r="CD98" s="2">
        <v>2055</v>
      </c>
      <c r="CE98" s="2" t="s">
        <v>86</v>
      </c>
      <c r="CF98" s="5">
        <v>43025</v>
      </c>
      <c r="CG98" s="2"/>
      <c r="CH98" s="2"/>
      <c r="CI98" s="2">
        <v>1</v>
      </c>
      <c r="CJ98" s="2">
        <v>1</v>
      </c>
      <c r="CK98" s="2" t="s">
        <v>101</v>
      </c>
      <c r="CL98" s="2" t="s">
        <v>88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"009936380730"</f>
        <v>009936380730</v>
      </c>
      <c r="F99" s="3">
        <v>43021</v>
      </c>
      <c r="G99" s="2">
        <v>201804</v>
      </c>
      <c r="H99" s="2" t="s">
        <v>74</v>
      </c>
      <c r="I99" s="2" t="s">
        <v>75</v>
      </c>
      <c r="J99" s="2" t="s">
        <v>76</v>
      </c>
      <c r="K99" s="2" t="s">
        <v>77</v>
      </c>
      <c r="L99" s="2" t="s">
        <v>259</v>
      </c>
      <c r="M99" s="2" t="s">
        <v>260</v>
      </c>
      <c r="N99" s="2" t="s">
        <v>511</v>
      </c>
      <c r="O99" s="2" t="s">
        <v>118</v>
      </c>
      <c r="P99" s="2" t="str">
        <f t="shared" si="2"/>
        <v xml:space="preserve">NA        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33.159999999999997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117.94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157.15</v>
      </c>
      <c r="BD99" s="2">
        <v>0</v>
      </c>
      <c r="BE99" s="2">
        <v>0</v>
      </c>
      <c r="BF99" s="2">
        <v>0</v>
      </c>
      <c r="BG99" s="2">
        <v>0</v>
      </c>
      <c r="BH99" s="2">
        <v>1</v>
      </c>
      <c r="BI99" s="2">
        <v>0.4</v>
      </c>
      <c r="BJ99" s="2">
        <v>0.2</v>
      </c>
      <c r="BK99" s="2">
        <v>0.5</v>
      </c>
      <c r="BL99" s="2">
        <v>553.29999999999995</v>
      </c>
      <c r="BM99" s="2">
        <v>0</v>
      </c>
      <c r="BN99" s="2">
        <v>553.29999999999995</v>
      </c>
      <c r="BO99" s="2">
        <v>553.29999999999995</v>
      </c>
      <c r="BP99" s="2"/>
      <c r="BQ99" s="2" t="s">
        <v>512</v>
      </c>
      <c r="BR99" s="2" t="s">
        <v>82</v>
      </c>
      <c r="BS99" s="3">
        <v>43025</v>
      </c>
      <c r="BT99" s="4">
        <v>4.1666666666666664E-2</v>
      </c>
      <c r="BU99" s="2" t="s">
        <v>513</v>
      </c>
      <c r="BV99" s="2"/>
      <c r="BW99" s="2"/>
      <c r="BX99" s="2"/>
      <c r="BY99" s="2">
        <v>1200</v>
      </c>
      <c r="BZ99" s="2" t="s">
        <v>263</v>
      </c>
      <c r="CA99" s="2"/>
      <c r="CB99" s="2"/>
      <c r="CC99" s="2" t="s">
        <v>260</v>
      </c>
      <c r="CD99" s="2" t="s">
        <v>264</v>
      </c>
      <c r="CE99" s="2" t="s">
        <v>86</v>
      </c>
      <c r="CF99" s="2"/>
      <c r="CG99" s="2"/>
      <c r="CH99" s="2"/>
      <c r="CI99" s="2">
        <v>0</v>
      </c>
      <c r="CJ99" s="2">
        <v>0</v>
      </c>
      <c r="CK99" s="2">
        <v>521</v>
      </c>
      <c r="CL99" s="2" t="s">
        <v>88</v>
      </c>
      <c r="CM99" s="2"/>
    </row>
    <row r="100" spans="1:91">
      <c r="A100" s="2" t="s">
        <v>71</v>
      </c>
      <c r="B100" s="2" t="s">
        <v>72</v>
      </c>
      <c r="C100" s="2" t="s">
        <v>73</v>
      </c>
      <c r="D100" s="2"/>
      <c r="E100" s="2" t="str">
        <f>"009936380728"</f>
        <v>009936380728</v>
      </c>
      <c r="F100" s="3">
        <v>43021</v>
      </c>
      <c r="G100" s="2">
        <v>201804</v>
      </c>
      <c r="H100" s="2" t="s">
        <v>74</v>
      </c>
      <c r="I100" s="2" t="s">
        <v>75</v>
      </c>
      <c r="J100" s="2" t="s">
        <v>76</v>
      </c>
      <c r="K100" s="2" t="s">
        <v>77</v>
      </c>
      <c r="L100" s="2" t="s">
        <v>372</v>
      </c>
      <c r="M100" s="2" t="s">
        <v>373</v>
      </c>
      <c r="N100" s="2" t="s">
        <v>514</v>
      </c>
      <c r="O100" s="2" t="s">
        <v>81</v>
      </c>
      <c r="P100" s="2" t="str">
        <f t="shared" si="2"/>
        <v xml:space="preserve">NA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12.35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1</v>
      </c>
      <c r="BI100" s="2">
        <v>1</v>
      </c>
      <c r="BJ100" s="2">
        <v>0.2</v>
      </c>
      <c r="BK100" s="2">
        <v>1</v>
      </c>
      <c r="BL100" s="2">
        <v>108.61</v>
      </c>
      <c r="BM100" s="2">
        <v>15.21</v>
      </c>
      <c r="BN100" s="2">
        <v>123.82</v>
      </c>
      <c r="BO100" s="2">
        <v>123.82</v>
      </c>
      <c r="BP100" s="2"/>
      <c r="BQ100" s="2" t="s">
        <v>515</v>
      </c>
      <c r="BR100" s="2" t="s">
        <v>82</v>
      </c>
      <c r="BS100" s="3">
        <v>43025</v>
      </c>
      <c r="BT100" s="4">
        <v>0.42708333333333331</v>
      </c>
      <c r="BU100" s="2" t="s">
        <v>516</v>
      </c>
      <c r="BV100" s="2" t="s">
        <v>84</v>
      </c>
      <c r="BW100" s="2"/>
      <c r="BX100" s="2"/>
      <c r="BY100" s="2">
        <v>1200</v>
      </c>
      <c r="BZ100" s="2"/>
      <c r="CA100" s="2" t="s">
        <v>376</v>
      </c>
      <c r="CB100" s="2"/>
      <c r="CC100" s="2" t="s">
        <v>373</v>
      </c>
      <c r="CD100" s="2">
        <v>9730</v>
      </c>
      <c r="CE100" s="2" t="s">
        <v>86</v>
      </c>
      <c r="CF100" s="5">
        <v>43028</v>
      </c>
      <c r="CG100" s="2"/>
      <c r="CH100" s="2"/>
      <c r="CI100" s="2">
        <v>2</v>
      </c>
      <c r="CJ100" s="2">
        <v>2</v>
      </c>
      <c r="CK100" s="2" t="s">
        <v>140</v>
      </c>
      <c r="CL100" s="2" t="s">
        <v>88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"009936380687"</f>
        <v>009936380687</v>
      </c>
      <c r="F101" s="3">
        <v>43025</v>
      </c>
      <c r="G101" s="2">
        <v>201804</v>
      </c>
      <c r="H101" s="2" t="s">
        <v>74</v>
      </c>
      <c r="I101" s="2" t="s">
        <v>75</v>
      </c>
      <c r="J101" s="2" t="s">
        <v>76</v>
      </c>
      <c r="K101" s="2" t="s">
        <v>77</v>
      </c>
      <c r="L101" s="2" t="s">
        <v>146</v>
      </c>
      <c r="M101" s="2" t="s">
        <v>147</v>
      </c>
      <c r="N101" s="2" t="s">
        <v>517</v>
      </c>
      <c r="O101" s="2" t="s">
        <v>81</v>
      </c>
      <c r="P101" s="2" t="str">
        <f t="shared" si="2"/>
        <v xml:space="preserve">NA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7.12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1</v>
      </c>
      <c r="BJ101" s="2">
        <v>0.5</v>
      </c>
      <c r="BK101" s="2">
        <v>1</v>
      </c>
      <c r="BL101" s="2">
        <v>64.77</v>
      </c>
      <c r="BM101" s="2">
        <v>9.07</v>
      </c>
      <c r="BN101" s="2">
        <v>73.84</v>
      </c>
      <c r="BO101" s="2">
        <v>73.84</v>
      </c>
      <c r="BP101" s="2"/>
      <c r="BQ101" s="2" t="s">
        <v>518</v>
      </c>
      <c r="BR101" s="2" t="s">
        <v>82</v>
      </c>
      <c r="BS101" s="3">
        <v>43026</v>
      </c>
      <c r="BT101" s="4">
        <v>0.41805555555555557</v>
      </c>
      <c r="BU101" s="2" t="s">
        <v>227</v>
      </c>
      <c r="BV101" s="2" t="s">
        <v>84</v>
      </c>
      <c r="BW101" s="2"/>
      <c r="BX101" s="2"/>
      <c r="BY101" s="2">
        <v>2400</v>
      </c>
      <c r="BZ101" s="2"/>
      <c r="CA101" s="2" t="s">
        <v>228</v>
      </c>
      <c r="CB101" s="2"/>
      <c r="CC101" s="2" t="s">
        <v>147</v>
      </c>
      <c r="CD101" s="2">
        <v>4000</v>
      </c>
      <c r="CE101" s="2" t="s">
        <v>86</v>
      </c>
      <c r="CF101" s="5">
        <v>43027</v>
      </c>
      <c r="CG101" s="2"/>
      <c r="CH101" s="2"/>
      <c r="CI101" s="2">
        <v>1</v>
      </c>
      <c r="CJ101" s="2">
        <v>1</v>
      </c>
      <c r="CK101" s="2" t="s">
        <v>151</v>
      </c>
      <c r="CL101" s="2" t="s">
        <v>88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"009936380683"</f>
        <v>009936380683</v>
      </c>
      <c r="F102" s="3">
        <v>43025</v>
      </c>
      <c r="G102" s="2">
        <v>201804</v>
      </c>
      <c r="H102" s="2" t="s">
        <v>74</v>
      </c>
      <c r="I102" s="2" t="s">
        <v>75</v>
      </c>
      <c r="J102" s="2" t="s">
        <v>76</v>
      </c>
      <c r="K102" s="2" t="s">
        <v>77</v>
      </c>
      <c r="L102" s="2" t="s">
        <v>74</v>
      </c>
      <c r="M102" s="2" t="s">
        <v>75</v>
      </c>
      <c r="N102" s="2" t="s">
        <v>519</v>
      </c>
      <c r="O102" s="2" t="s">
        <v>81</v>
      </c>
      <c r="P102" s="2" t="str">
        <f t="shared" si="2"/>
        <v xml:space="preserve">NA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7.12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1</v>
      </c>
      <c r="BJ102" s="2">
        <v>0.2</v>
      </c>
      <c r="BK102" s="2">
        <v>1</v>
      </c>
      <c r="BL102" s="2">
        <v>64.77</v>
      </c>
      <c r="BM102" s="2">
        <v>9.07</v>
      </c>
      <c r="BN102" s="2">
        <v>73.84</v>
      </c>
      <c r="BO102" s="2">
        <v>73.84</v>
      </c>
      <c r="BP102" s="2"/>
      <c r="BQ102" s="2" t="s">
        <v>520</v>
      </c>
      <c r="BR102" s="2" t="s">
        <v>82</v>
      </c>
      <c r="BS102" s="3">
        <v>43027</v>
      </c>
      <c r="BT102" s="4">
        <v>0.50208333333333333</v>
      </c>
      <c r="BU102" s="2" t="s">
        <v>521</v>
      </c>
      <c r="BV102" s="2" t="s">
        <v>88</v>
      </c>
      <c r="BW102" s="2" t="s">
        <v>499</v>
      </c>
      <c r="BX102" s="2" t="s">
        <v>500</v>
      </c>
      <c r="BY102" s="2">
        <v>1200</v>
      </c>
      <c r="BZ102" s="2"/>
      <c r="CA102" s="2" t="s">
        <v>507</v>
      </c>
      <c r="CB102" s="2"/>
      <c r="CC102" s="2" t="s">
        <v>75</v>
      </c>
      <c r="CD102" s="2">
        <v>2000</v>
      </c>
      <c r="CE102" s="2" t="s">
        <v>86</v>
      </c>
      <c r="CF102" s="5">
        <v>43028</v>
      </c>
      <c r="CG102" s="2"/>
      <c r="CH102" s="2"/>
      <c r="CI102" s="2">
        <v>1</v>
      </c>
      <c r="CJ102" s="2">
        <v>2</v>
      </c>
      <c r="CK102" s="2" t="s">
        <v>101</v>
      </c>
      <c r="CL102" s="2" t="s">
        <v>88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"009936380682"</f>
        <v>009936380682</v>
      </c>
      <c r="F103" s="3">
        <v>43025</v>
      </c>
      <c r="G103" s="2">
        <v>201804</v>
      </c>
      <c r="H103" s="2" t="s">
        <v>74</v>
      </c>
      <c r="I103" s="2" t="s">
        <v>75</v>
      </c>
      <c r="J103" s="2" t="s">
        <v>76</v>
      </c>
      <c r="K103" s="2" t="s">
        <v>77</v>
      </c>
      <c r="L103" s="2" t="s">
        <v>267</v>
      </c>
      <c r="M103" s="2" t="s">
        <v>268</v>
      </c>
      <c r="N103" s="2" t="s">
        <v>522</v>
      </c>
      <c r="O103" s="2" t="s">
        <v>523</v>
      </c>
      <c r="P103" s="2" t="str">
        <f t="shared" si="2"/>
        <v xml:space="preserve">NA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31.3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111.35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1</v>
      </c>
      <c r="BJ103" s="2">
        <v>0.2</v>
      </c>
      <c r="BK103" s="2">
        <v>1</v>
      </c>
      <c r="BL103" s="2">
        <v>374.01</v>
      </c>
      <c r="BM103" s="2">
        <v>0</v>
      </c>
      <c r="BN103" s="2">
        <v>374.01</v>
      </c>
      <c r="BO103" s="2">
        <v>374.01</v>
      </c>
      <c r="BP103" s="2"/>
      <c r="BQ103" s="2" t="s">
        <v>524</v>
      </c>
      <c r="BR103" s="2" t="s">
        <v>82</v>
      </c>
      <c r="BS103" s="3">
        <v>43027</v>
      </c>
      <c r="BT103" s="4">
        <v>0.42499999999999999</v>
      </c>
      <c r="BU103" s="2" t="s">
        <v>271</v>
      </c>
      <c r="BV103" s="2"/>
      <c r="BW103" s="2"/>
      <c r="BX103" s="2"/>
      <c r="BY103" s="2">
        <v>1200</v>
      </c>
      <c r="BZ103" s="2" t="s">
        <v>525</v>
      </c>
      <c r="CA103" s="2"/>
      <c r="CB103" s="2"/>
      <c r="CC103" s="2" t="s">
        <v>268</v>
      </c>
      <c r="CD103" s="2" t="s">
        <v>272</v>
      </c>
      <c r="CE103" s="2"/>
      <c r="CF103" s="5">
        <v>43038</v>
      </c>
      <c r="CG103" s="2"/>
      <c r="CH103" s="2"/>
      <c r="CI103" s="2">
        <v>0</v>
      </c>
      <c r="CJ103" s="2">
        <v>0</v>
      </c>
      <c r="CK103" s="2">
        <v>502</v>
      </c>
      <c r="CL103" s="2" t="s">
        <v>88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"009936380688"</f>
        <v>009936380688</v>
      </c>
      <c r="F104" s="3">
        <v>43026</v>
      </c>
      <c r="G104" s="2">
        <v>201804</v>
      </c>
      <c r="H104" s="2" t="s">
        <v>74</v>
      </c>
      <c r="I104" s="2" t="s">
        <v>75</v>
      </c>
      <c r="J104" s="2" t="s">
        <v>76</v>
      </c>
      <c r="K104" s="2" t="s">
        <v>77</v>
      </c>
      <c r="L104" s="2" t="s">
        <v>181</v>
      </c>
      <c r="M104" s="2" t="s">
        <v>103</v>
      </c>
      <c r="N104" s="2" t="s">
        <v>526</v>
      </c>
      <c r="O104" s="2" t="s">
        <v>81</v>
      </c>
      <c r="P104" s="2" t="str">
        <f t="shared" si="2"/>
        <v xml:space="preserve">NA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10.37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0.5</v>
      </c>
      <c r="BJ104" s="2">
        <v>0.2</v>
      </c>
      <c r="BK104" s="2">
        <v>1</v>
      </c>
      <c r="BL104" s="2">
        <v>92.01</v>
      </c>
      <c r="BM104" s="2">
        <v>12.88</v>
      </c>
      <c r="BN104" s="2">
        <v>104.89</v>
      </c>
      <c r="BO104" s="2">
        <v>104.89</v>
      </c>
      <c r="BP104" s="2"/>
      <c r="BQ104" s="2" t="s">
        <v>527</v>
      </c>
      <c r="BR104" s="2" t="s">
        <v>82</v>
      </c>
      <c r="BS104" s="3">
        <v>43027</v>
      </c>
      <c r="BT104" s="4">
        <v>0.57291666666666663</v>
      </c>
      <c r="BU104" s="2" t="s">
        <v>528</v>
      </c>
      <c r="BV104" s="2" t="s">
        <v>84</v>
      </c>
      <c r="BW104" s="2"/>
      <c r="BX104" s="2"/>
      <c r="BY104" s="2">
        <v>1200</v>
      </c>
      <c r="BZ104" s="2"/>
      <c r="CA104" s="2" t="s">
        <v>529</v>
      </c>
      <c r="CB104" s="2"/>
      <c r="CC104" s="2" t="s">
        <v>103</v>
      </c>
      <c r="CD104" s="2">
        <v>7459</v>
      </c>
      <c r="CE104" s="2" t="s">
        <v>86</v>
      </c>
      <c r="CF104" s="5">
        <v>43028</v>
      </c>
      <c r="CG104" s="2"/>
      <c r="CH104" s="2"/>
      <c r="CI104" s="2">
        <v>2</v>
      </c>
      <c r="CJ104" s="2">
        <v>1</v>
      </c>
      <c r="CK104" s="2" t="s">
        <v>184</v>
      </c>
      <c r="CL104" s="2" t="s">
        <v>88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"009936325313"</f>
        <v>009936325313</v>
      </c>
      <c r="F105" s="3">
        <v>43026</v>
      </c>
      <c r="G105" s="2">
        <v>201804</v>
      </c>
      <c r="H105" s="2" t="s">
        <v>74</v>
      </c>
      <c r="I105" s="2" t="s">
        <v>75</v>
      </c>
      <c r="J105" s="2" t="s">
        <v>76</v>
      </c>
      <c r="K105" s="2" t="s">
        <v>77</v>
      </c>
      <c r="L105" s="2" t="s">
        <v>330</v>
      </c>
      <c r="M105" s="2" t="s">
        <v>331</v>
      </c>
      <c r="N105" s="2" t="s">
        <v>530</v>
      </c>
      <c r="O105" s="2" t="s">
        <v>81</v>
      </c>
      <c r="P105" s="2" t="str">
        <f t="shared" si="2"/>
        <v xml:space="preserve">NA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8.7100000000000009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0.5</v>
      </c>
      <c r="BJ105" s="2">
        <v>0.2</v>
      </c>
      <c r="BK105" s="2">
        <v>1</v>
      </c>
      <c r="BL105" s="2">
        <v>78.06</v>
      </c>
      <c r="BM105" s="2">
        <v>10.93</v>
      </c>
      <c r="BN105" s="2">
        <v>88.99</v>
      </c>
      <c r="BO105" s="2">
        <v>88.99</v>
      </c>
      <c r="BP105" s="2"/>
      <c r="BQ105" s="2"/>
      <c r="BR105" s="2" t="s">
        <v>82</v>
      </c>
      <c r="BS105" s="3">
        <v>43027</v>
      </c>
      <c r="BT105" s="4">
        <v>0.4513888888888889</v>
      </c>
      <c r="BU105" s="2" t="s">
        <v>531</v>
      </c>
      <c r="BV105" s="2"/>
      <c r="BW105" s="2"/>
      <c r="BX105" s="2"/>
      <c r="BY105" s="2">
        <v>1200</v>
      </c>
      <c r="BZ105" s="2"/>
      <c r="CA105" s="2" t="s">
        <v>532</v>
      </c>
      <c r="CB105" s="2"/>
      <c r="CC105" s="2" t="s">
        <v>331</v>
      </c>
      <c r="CD105" s="2">
        <v>1</v>
      </c>
      <c r="CE105" s="2" t="s">
        <v>86</v>
      </c>
      <c r="CF105" s="5">
        <v>43028</v>
      </c>
      <c r="CG105" s="2"/>
      <c r="CH105" s="2"/>
      <c r="CI105" s="2">
        <v>0</v>
      </c>
      <c r="CJ105" s="2">
        <v>0</v>
      </c>
      <c r="CK105" s="2" t="s">
        <v>162</v>
      </c>
      <c r="CL105" s="2" t="s">
        <v>88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"009936380708"</f>
        <v>009936380708</v>
      </c>
      <c r="F106" s="3">
        <v>43018</v>
      </c>
      <c r="G106" s="2">
        <v>201804</v>
      </c>
      <c r="H106" s="2" t="s">
        <v>74</v>
      </c>
      <c r="I106" s="2" t="s">
        <v>75</v>
      </c>
      <c r="J106" s="2" t="s">
        <v>76</v>
      </c>
      <c r="K106" s="2" t="s">
        <v>77</v>
      </c>
      <c r="L106" s="2" t="s">
        <v>533</v>
      </c>
      <c r="M106" s="2" t="s">
        <v>534</v>
      </c>
      <c r="N106" s="2" t="s">
        <v>535</v>
      </c>
      <c r="O106" s="2" t="s">
        <v>105</v>
      </c>
      <c r="P106" s="2" t="str">
        <f t="shared" si="2"/>
        <v xml:space="preserve">NA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9.81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1.5</v>
      </c>
      <c r="BJ106" s="2">
        <v>0.5</v>
      </c>
      <c r="BK106" s="2">
        <v>1.5</v>
      </c>
      <c r="BL106" s="2">
        <v>82.35</v>
      </c>
      <c r="BM106" s="2">
        <v>11.53</v>
      </c>
      <c r="BN106" s="2">
        <v>93.88</v>
      </c>
      <c r="BO106" s="2">
        <v>93.88</v>
      </c>
      <c r="BP106" s="2"/>
      <c r="BQ106" s="2" t="s">
        <v>536</v>
      </c>
      <c r="BR106" s="2" t="s">
        <v>82</v>
      </c>
      <c r="BS106" s="3">
        <v>43020</v>
      </c>
      <c r="BT106" s="4">
        <v>0.75416666666666676</v>
      </c>
      <c r="BU106" s="2" t="s">
        <v>537</v>
      </c>
      <c r="BV106" s="2"/>
      <c r="BW106" s="2" t="s">
        <v>538</v>
      </c>
      <c r="BX106" s="2" t="s">
        <v>539</v>
      </c>
      <c r="BY106" s="2">
        <v>2601.66</v>
      </c>
      <c r="BZ106" s="2" t="s">
        <v>27</v>
      </c>
      <c r="CA106" s="2" t="s">
        <v>540</v>
      </c>
      <c r="CB106" s="2"/>
      <c r="CC106" s="2" t="s">
        <v>534</v>
      </c>
      <c r="CD106" s="2">
        <v>7200</v>
      </c>
      <c r="CE106" s="2" t="s">
        <v>86</v>
      </c>
      <c r="CF106" s="5">
        <v>43024</v>
      </c>
      <c r="CG106" s="2"/>
      <c r="CH106" s="2"/>
      <c r="CI106" s="2">
        <v>0</v>
      </c>
      <c r="CJ106" s="2">
        <v>0</v>
      </c>
      <c r="CK106" s="2">
        <v>23</v>
      </c>
      <c r="CL106" s="2" t="s">
        <v>88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"009936380689"</f>
        <v>009936380689</v>
      </c>
      <c r="F107" s="3">
        <v>43027</v>
      </c>
      <c r="G107" s="2">
        <v>201804</v>
      </c>
      <c r="H107" s="2" t="s">
        <v>74</v>
      </c>
      <c r="I107" s="2" t="s">
        <v>75</v>
      </c>
      <c r="J107" s="2" t="s">
        <v>541</v>
      </c>
      <c r="K107" s="2" t="s">
        <v>77</v>
      </c>
      <c r="L107" s="2" t="s">
        <v>542</v>
      </c>
      <c r="M107" s="2" t="s">
        <v>543</v>
      </c>
      <c r="N107" s="2" t="s">
        <v>544</v>
      </c>
      <c r="O107" s="2" t="s">
        <v>81</v>
      </c>
      <c r="P107" s="2" t="str">
        <f t="shared" si="2"/>
        <v xml:space="preserve">NA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7.12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0.5</v>
      </c>
      <c r="BJ107" s="2">
        <v>0.2</v>
      </c>
      <c r="BK107" s="2">
        <v>1</v>
      </c>
      <c r="BL107" s="2">
        <v>64.77</v>
      </c>
      <c r="BM107" s="2">
        <v>9.07</v>
      </c>
      <c r="BN107" s="2">
        <v>73.84</v>
      </c>
      <c r="BO107" s="2">
        <v>73.84</v>
      </c>
      <c r="BP107" s="2"/>
      <c r="BQ107" s="2" t="s">
        <v>545</v>
      </c>
      <c r="BR107" s="2" t="s">
        <v>82</v>
      </c>
      <c r="BS107" s="3">
        <v>43028</v>
      </c>
      <c r="BT107" s="4">
        <v>0.63958333333333328</v>
      </c>
      <c r="BU107" s="2" t="s">
        <v>545</v>
      </c>
      <c r="BV107" s="2" t="s">
        <v>84</v>
      </c>
      <c r="BW107" s="2"/>
      <c r="BX107" s="2"/>
      <c r="BY107" s="2">
        <v>1200</v>
      </c>
      <c r="BZ107" s="2"/>
      <c r="CA107" s="2" t="s">
        <v>546</v>
      </c>
      <c r="CB107" s="2"/>
      <c r="CC107" s="2" t="s">
        <v>543</v>
      </c>
      <c r="CD107" s="2">
        <v>1541</v>
      </c>
      <c r="CE107" s="2" t="s">
        <v>86</v>
      </c>
      <c r="CF107" s="5">
        <v>43031</v>
      </c>
      <c r="CG107" s="2"/>
      <c r="CH107" s="2"/>
      <c r="CI107" s="2">
        <v>1</v>
      </c>
      <c r="CJ107" s="2">
        <v>1</v>
      </c>
      <c r="CK107" s="2" t="s">
        <v>101</v>
      </c>
      <c r="CL107" s="2" t="s">
        <v>88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"009936380694"</f>
        <v>009936380694</v>
      </c>
      <c r="F108" s="3">
        <v>43027</v>
      </c>
      <c r="G108" s="2">
        <v>201804</v>
      </c>
      <c r="H108" s="2" t="s">
        <v>74</v>
      </c>
      <c r="I108" s="2" t="s">
        <v>75</v>
      </c>
      <c r="J108" s="2" t="s">
        <v>76</v>
      </c>
      <c r="K108" s="2" t="s">
        <v>77</v>
      </c>
      <c r="L108" s="2" t="s">
        <v>74</v>
      </c>
      <c r="M108" s="2" t="s">
        <v>75</v>
      </c>
      <c r="N108" s="2" t="s">
        <v>547</v>
      </c>
      <c r="O108" s="2" t="s">
        <v>81</v>
      </c>
      <c r="P108" s="2" t="str">
        <f t="shared" si="2"/>
        <v xml:space="preserve">NA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7.12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1</v>
      </c>
      <c r="BI108" s="2">
        <v>0.5</v>
      </c>
      <c r="BJ108" s="2">
        <v>0.2</v>
      </c>
      <c r="BK108" s="2">
        <v>1</v>
      </c>
      <c r="BL108" s="2">
        <v>64.77</v>
      </c>
      <c r="BM108" s="2">
        <v>9.07</v>
      </c>
      <c r="BN108" s="2">
        <v>73.84</v>
      </c>
      <c r="BO108" s="2">
        <v>73.84</v>
      </c>
      <c r="BP108" s="2"/>
      <c r="BQ108" s="2" t="s">
        <v>548</v>
      </c>
      <c r="BR108" s="2" t="s">
        <v>82</v>
      </c>
      <c r="BS108" s="3">
        <v>43028</v>
      </c>
      <c r="BT108" s="4">
        <v>0.56319444444444444</v>
      </c>
      <c r="BU108" s="2" t="s">
        <v>549</v>
      </c>
      <c r="BV108" s="2" t="s">
        <v>84</v>
      </c>
      <c r="BW108" s="2"/>
      <c r="BX108" s="2"/>
      <c r="BY108" s="2">
        <v>1200</v>
      </c>
      <c r="BZ108" s="2"/>
      <c r="CA108" s="2" t="s">
        <v>550</v>
      </c>
      <c r="CB108" s="2"/>
      <c r="CC108" s="2" t="s">
        <v>75</v>
      </c>
      <c r="CD108" s="2">
        <v>2007</v>
      </c>
      <c r="CE108" s="2" t="s">
        <v>86</v>
      </c>
      <c r="CF108" s="5">
        <v>43031</v>
      </c>
      <c r="CG108" s="2"/>
      <c r="CH108" s="2"/>
      <c r="CI108" s="2">
        <v>1</v>
      </c>
      <c r="CJ108" s="2">
        <v>1</v>
      </c>
      <c r="CK108" s="2" t="s">
        <v>101</v>
      </c>
      <c r="CL108" s="2" t="s">
        <v>88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"009936380690"</f>
        <v>009936380690</v>
      </c>
      <c r="F109" s="3">
        <v>43027</v>
      </c>
      <c r="G109" s="2">
        <v>201804</v>
      </c>
      <c r="H109" s="2" t="s">
        <v>74</v>
      </c>
      <c r="I109" s="2" t="s">
        <v>75</v>
      </c>
      <c r="J109" s="2" t="s">
        <v>76</v>
      </c>
      <c r="K109" s="2" t="s">
        <v>77</v>
      </c>
      <c r="L109" s="2" t="s">
        <v>551</v>
      </c>
      <c r="M109" s="2" t="s">
        <v>552</v>
      </c>
      <c r="N109" s="2" t="s">
        <v>553</v>
      </c>
      <c r="O109" s="2" t="s">
        <v>81</v>
      </c>
      <c r="P109" s="2" t="str">
        <f t="shared" si="2"/>
        <v xml:space="preserve">NA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7.12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0.5</v>
      </c>
      <c r="BJ109" s="2">
        <v>0.2</v>
      </c>
      <c r="BK109" s="2">
        <v>1</v>
      </c>
      <c r="BL109" s="2">
        <v>64.77</v>
      </c>
      <c r="BM109" s="2">
        <v>9.07</v>
      </c>
      <c r="BN109" s="2">
        <v>73.84</v>
      </c>
      <c r="BO109" s="2">
        <v>73.84</v>
      </c>
      <c r="BP109" s="2"/>
      <c r="BQ109" s="2" t="s">
        <v>554</v>
      </c>
      <c r="BR109" s="2" t="s">
        <v>82</v>
      </c>
      <c r="BS109" s="3">
        <v>43028</v>
      </c>
      <c r="BT109" s="4">
        <v>0.4861111111111111</v>
      </c>
      <c r="BU109" s="2" t="s">
        <v>555</v>
      </c>
      <c r="BV109" s="2" t="s">
        <v>84</v>
      </c>
      <c r="BW109" s="2"/>
      <c r="BX109" s="2"/>
      <c r="BY109" s="2">
        <v>1200</v>
      </c>
      <c r="BZ109" s="2"/>
      <c r="CA109" s="2"/>
      <c r="CB109" s="2"/>
      <c r="CC109" s="2" t="s">
        <v>552</v>
      </c>
      <c r="CD109" s="2">
        <v>1450</v>
      </c>
      <c r="CE109" s="2" t="s">
        <v>86</v>
      </c>
      <c r="CF109" s="5">
        <v>43031</v>
      </c>
      <c r="CG109" s="2"/>
      <c r="CH109" s="2"/>
      <c r="CI109" s="2">
        <v>1</v>
      </c>
      <c r="CJ109" s="2">
        <v>1</v>
      </c>
      <c r="CK109" s="2" t="s">
        <v>101</v>
      </c>
      <c r="CL109" s="2" t="s">
        <v>88</v>
      </c>
      <c r="CM109" s="2"/>
    </row>
    <row r="110" spans="1:91">
      <c r="A110" s="2" t="s">
        <v>71</v>
      </c>
      <c r="B110" s="2" t="s">
        <v>72</v>
      </c>
      <c r="C110" s="2" t="s">
        <v>73</v>
      </c>
      <c r="D110" s="2"/>
      <c r="E110" s="2" t="str">
        <f>"009936380691"</f>
        <v>009936380691</v>
      </c>
      <c r="F110" s="3">
        <v>43027</v>
      </c>
      <c r="G110" s="2">
        <v>201804</v>
      </c>
      <c r="H110" s="2" t="s">
        <v>74</v>
      </c>
      <c r="I110" s="2" t="s">
        <v>75</v>
      </c>
      <c r="J110" s="2" t="s">
        <v>76</v>
      </c>
      <c r="K110" s="2" t="s">
        <v>77</v>
      </c>
      <c r="L110" s="2" t="s">
        <v>556</v>
      </c>
      <c r="M110" s="2" t="s">
        <v>557</v>
      </c>
      <c r="N110" s="2" t="s">
        <v>558</v>
      </c>
      <c r="O110" s="2" t="s">
        <v>81</v>
      </c>
      <c r="P110" s="2" t="str">
        <f t="shared" si="2"/>
        <v xml:space="preserve">NA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12.35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1</v>
      </c>
      <c r="BI110" s="2">
        <v>1.7</v>
      </c>
      <c r="BJ110" s="2">
        <v>1.2</v>
      </c>
      <c r="BK110" s="2">
        <v>2</v>
      </c>
      <c r="BL110" s="2">
        <v>108.61</v>
      </c>
      <c r="BM110" s="2">
        <v>15.21</v>
      </c>
      <c r="BN110" s="2">
        <v>123.82</v>
      </c>
      <c r="BO110" s="2">
        <v>123.82</v>
      </c>
      <c r="BP110" s="2"/>
      <c r="BQ110" s="2" t="s">
        <v>559</v>
      </c>
      <c r="BR110" s="2" t="s">
        <v>82</v>
      </c>
      <c r="BS110" s="3">
        <v>43032</v>
      </c>
      <c r="BT110" s="4">
        <v>0.37847222222222227</v>
      </c>
      <c r="BU110" s="2" t="s">
        <v>560</v>
      </c>
      <c r="BV110" s="2" t="s">
        <v>88</v>
      </c>
      <c r="BW110" s="2"/>
      <c r="BX110" s="2"/>
      <c r="BY110" s="2">
        <v>5771.7</v>
      </c>
      <c r="BZ110" s="2"/>
      <c r="CA110" s="2" t="s">
        <v>561</v>
      </c>
      <c r="CB110" s="2"/>
      <c r="CC110" s="2" t="s">
        <v>557</v>
      </c>
      <c r="CD110" s="2">
        <v>3815</v>
      </c>
      <c r="CE110" s="2" t="s">
        <v>86</v>
      </c>
      <c r="CF110" s="5">
        <v>43034</v>
      </c>
      <c r="CG110" s="2"/>
      <c r="CH110" s="2"/>
      <c r="CI110" s="2">
        <v>2</v>
      </c>
      <c r="CJ110" s="2">
        <v>3</v>
      </c>
      <c r="CK110" s="2" t="s">
        <v>172</v>
      </c>
      <c r="CL110" s="2" t="s">
        <v>88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"009936380692"</f>
        <v>009936380692</v>
      </c>
      <c r="F111" s="3">
        <v>43027</v>
      </c>
      <c r="G111" s="2">
        <v>201804</v>
      </c>
      <c r="H111" s="2" t="s">
        <v>74</v>
      </c>
      <c r="I111" s="2" t="s">
        <v>75</v>
      </c>
      <c r="J111" s="2" t="s">
        <v>76</v>
      </c>
      <c r="K111" s="2" t="s">
        <v>77</v>
      </c>
      <c r="L111" s="2" t="s">
        <v>377</v>
      </c>
      <c r="M111" s="2" t="s">
        <v>378</v>
      </c>
      <c r="N111" s="2" t="s">
        <v>479</v>
      </c>
      <c r="O111" s="2" t="s">
        <v>81</v>
      </c>
      <c r="P111" s="2" t="str">
        <f t="shared" si="2"/>
        <v xml:space="preserve">NA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10.29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0.5</v>
      </c>
      <c r="BK111" s="2">
        <v>1</v>
      </c>
      <c r="BL111" s="2">
        <v>91.34</v>
      </c>
      <c r="BM111" s="2">
        <v>12.79</v>
      </c>
      <c r="BN111" s="2">
        <v>104.13</v>
      </c>
      <c r="BO111" s="2">
        <v>104.13</v>
      </c>
      <c r="BP111" s="2"/>
      <c r="BQ111" s="2" t="s">
        <v>480</v>
      </c>
      <c r="BR111" s="2" t="s">
        <v>82</v>
      </c>
      <c r="BS111" s="3">
        <v>43028</v>
      </c>
      <c r="BT111" s="4">
        <v>0.50347222222222221</v>
      </c>
      <c r="BU111" s="2" t="s">
        <v>562</v>
      </c>
      <c r="BV111" s="2" t="s">
        <v>84</v>
      </c>
      <c r="BW111" s="2"/>
      <c r="BX111" s="2"/>
      <c r="BY111" s="2">
        <v>2400</v>
      </c>
      <c r="BZ111" s="2"/>
      <c r="CA111" s="2" t="s">
        <v>381</v>
      </c>
      <c r="CB111" s="2"/>
      <c r="CC111" s="2" t="s">
        <v>378</v>
      </c>
      <c r="CD111" s="2">
        <v>9700</v>
      </c>
      <c r="CE111" s="2" t="s">
        <v>86</v>
      </c>
      <c r="CF111" s="5">
        <v>43032</v>
      </c>
      <c r="CG111" s="2"/>
      <c r="CH111" s="2"/>
      <c r="CI111" s="2">
        <v>1</v>
      </c>
      <c r="CJ111" s="2">
        <v>1</v>
      </c>
      <c r="CK111" s="2" t="s">
        <v>359</v>
      </c>
      <c r="CL111" s="2" t="s">
        <v>88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"009936380693"</f>
        <v>009936380693</v>
      </c>
      <c r="F112" s="3">
        <v>43027</v>
      </c>
      <c r="G112" s="2">
        <v>201804</v>
      </c>
      <c r="H112" s="2" t="s">
        <v>74</v>
      </c>
      <c r="I112" s="2" t="s">
        <v>75</v>
      </c>
      <c r="J112" s="2" t="s">
        <v>76</v>
      </c>
      <c r="K112" s="2" t="s">
        <v>77</v>
      </c>
      <c r="L112" s="2" t="s">
        <v>146</v>
      </c>
      <c r="M112" s="2" t="s">
        <v>147</v>
      </c>
      <c r="N112" s="2" t="s">
        <v>563</v>
      </c>
      <c r="O112" s="2" t="s">
        <v>81</v>
      </c>
      <c r="P112" s="2" t="str">
        <f t="shared" si="2"/>
        <v xml:space="preserve">NA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7.12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0.5</v>
      </c>
      <c r="BJ112" s="2">
        <v>0.2</v>
      </c>
      <c r="BK112" s="2">
        <v>1</v>
      </c>
      <c r="BL112" s="2">
        <v>64.77</v>
      </c>
      <c r="BM112" s="2">
        <v>9.07</v>
      </c>
      <c r="BN112" s="2">
        <v>73.84</v>
      </c>
      <c r="BO112" s="2">
        <v>73.84</v>
      </c>
      <c r="BP112" s="2"/>
      <c r="BQ112" s="2" t="s">
        <v>166</v>
      </c>
      <c r="BR112" s="2" t="s">
        <v>82</v>
      </c>
      <c r="BS112" s="3">
        <v>43028</v>
      </c>
      <c r="BT112" s="4">
        <v>0.6166666666666667</v>
      </c>
      <c r="BU112" s="2" t="s">
        <v>564</v>
      </c>
      <c r="BV112" s="2" t="s">
        <v>84</v>
      </c>
      <c r="BW112" s="2"/>
      <c r="BX112" s="2"/>
      <c r="BY112" s="2">
        <v>1200</v>
      </c>
      <c r="BZ112" s="2"/>
      <c r="CA112" s="2" t="s">
        <v>565</v>
      </c>
      <c r="CB112" s="2"/>
      <c r="CC112" s="2" t="s">
        <v>147</v>
      </c>
      <c r="CD112" s="2">
        <v>4054</v>
      </c>
      <c r="CE112" s="2" t="s">
        <v>86</v>
      </c>
      <c r="CF112" s="5">
        <v>43031</v>
      </c>
      <c r="CG112" s="2"/>
      <c r="CH112" s="2"/>
      <c r="CI112" s="2">
        <v>1</v>
      </c>
      <c r="CJ112" s="2">
        <v>1</v>
      </c>
      <c r="CK112" s="2" t="s">
        <v>151</v>
      </c>
      <c r="CL112" s="2" t="s">
        <v>88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"009936380710"</f>
        <v>009936380710</v>
      </c>
      <c r="F113" s="3">
        <v>43019</v>
      </c>
      <c r="G113" s="2">
        <v>201804</v>
      </c>
      <c r="H113" s="2" t="s">
        <v>74</v>
      </c>
      <c r="I113" s="2" t="s">
        <v>75</v>
      </c>
      <c r="J113" s="2" t="s">
        <v>541</v>
      </c>
      <c r="K113" s="2" t="s">
        <v>77</v>
      </c>
      <c r="L113" s="2" t="s">
        <v>566</v>
      </c>
      <c r="M113" s="2" t="s">
        <v>567</v>
      </c>
      <c r="N113" s="2" t="s">
        <v>568</v>
      </c>
      <c r="O113" s="2" t="s">
        <v>81</v>
      </c>
      <c r="P113" s="2" t="str">
        <f>"                              "</f>
        <v xml:space="preserve"> 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12.35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</v>
      </c>
      <c r="BJ113" s="2">
        <v>0.5</v>
      </c>
      <c r="BK113" s="2">
        <v>1</v>
      </c>
      <c r="BL113" s="2">
        <v>108.61</v>
      </c>
      <c r="BM113" s="2">
        <v>15.21</v>
      </c>
      <c r="BN113" s="2">
        <v>123.82</v>
      </c>
      <c r="BO113" s="2">
        <v>123.82</v>
      </c>
      <c r="BP113" s="2"/>
      <c r="BQ113" s="2" t="s">
        <v>569</v>
      </c>
      <c r="BR113" s="2" t="s">
        <v>570</v>
      </c>
      <c r="BS113" s="3">
        <v>43020</v>
      </c>
      <c r="BT113" s="4">
        <v>0.47847222222222219</v>
      </c>
      <c r="BU113" s="2" t="s">
        <v>193</v>
      </c>
      <c r="BV113" s="2"/>
      <c r="BW113" s="2"/>
      <c r="BX113" s="2"/>
      <c r="BY113" s="2">
        <v>2400</v>
      </c>
      <c r="BZ113" s="2"/>
      <c r="CA113" s="2"/>
      <c r="CB113" s="2"/>
      <c r="CC113" s="2" t="s">
        <v>567</v>
      </c>
      <c r="CD113" s="2">
        <v>560</v>
      </c>
      <c r="CE113" s="2" t="s">
        <v>86</v>
      </c>
      <c r="CF113" s="5">
        <v>43021</v>
      </c>
      <c r="CG113" s="2"/>
      <c r="CH113" s="2"/>
      <c r="CI113" s="2">
        <v>0</v>
      </c>
      <c r="CJ113" s="2">
        <v>0</v>
      </c>
      <c r="CK113" s="2" t="s">
        <v>140</v>
      </c>
      <c r="CL113" s="2" t="s">
        <v>88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"019910551110"</f>
        <v>019910551110</v>
      </c>
      <c r="F114" s="3">
        <v>43032</v>
      </c>
      <c r="G114" s="2">
        <v>201804</v>
      </c>
      <c r="H114" s="2" t="s">
        <v>102</v>
      </c>
      <c r="I114" s="2" t="s">
        <v>103</v>
      </c>
      <c r="J114" s="2" t="s">
        <v>104</v>
      </c>
      <c r="K114" s="2" t="s">
        <v>77</v>
      </c>
      <c r="L114" s="2" t="s">
        <v>74</v>
      </c>
      <c r="M114" s="2" t="s">
        <v>75</v>
      </c>
      <c r="N114" s="2" t="s">
        <v>76</v>
      </c>
      <c r="O114" s="2" t="s">
        <v>81</v>
      </c>
      <c r="P114" s="2" t="str">
        <f>"5172                          "</f>
        <v xml:space="preserve">5172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10.37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1</v>
      </c>
      <c r="BJ114" s="2">
        <v>0.2</v>
      </c>
      <c r="BK114" s="2">
        <v>1</v>
      </c>
      <c r="BL114" s="2">
        <v>92.01</v>
      </c>
      <c r="BM114" s="2">
        <v>12.88</v>
      </c>
      <c r="BN114" s="2">
        <v>104.89</v>
      </c>
      <c r="BO114" s="2">
        <v>104.89</v>
      </c>
      <c r="BP114" s="2"/>
      <c r="BQ114" s="2" t="s">
        <v>571</v>
      </c>
      <c r="BR114" s="2" t="s">
        <v>107</v>
      </c>
      <c r="BS114" s="3">
        <v>43034</v>
      </c>
      <c r="BT114" s="4">
        <v>0.53611111111111109</v>
      </c>
      <c r="BU114" s="2" t="s">
        <v>572</v>
      </c>
      <c r="BV114" s="2" t="s">
        <v>84</v>
      </c>
      <c r="BW114" s="2"/>
      <c r="BX114" s="2"/>
      <c r="BY114" s="2">
        <v>1200</v>
      </c>
      <c r="BZ114" s="2"/>
      <c r="CA114" s="2" t="s">
        <v>266</v>
      </c>
      <c r="CB114" s="2"/>
      <c r="CC114" s="2" t="s">
        <v>75</v>
      </c>
      <c r="CD114" s="2">
        <v>2196</v>
      </c>
      <c r="CE114" s="2" t="s">
        <v>86</v>
      </c>
      <c r="CF114" s="5">
        <v>43034</v>
      </c>
      <c r="CG114" s="2"/>
      <c r="CH114" s="2"/>
      <c r="CI114" s="2">
        <v>2</v>
      </c>
      <c r="CJ114" s="2">
        <v>2</v>
      </c>
      <c r="CK114" s="2" t="s">
        <v>184</v>
      </c>
      <c r="CL114" s="2" t="s">
        <v>88</v>
      </c>
      <c r="CM114" s="2"/>
    </row>
    <row r="115" spans="1:91">
      <c r="A115" s="2" t="s">
        <v>573</v>
      </c>
      <c r="B115" s="2" t="s">
        <v>72</v>
      </c>
      <c r="C115" s="2" t="s">
        <v>73</v>
      </c>
      <c r="D115" s="2"/>
      <c r="E115" s="2" t="str">
        <f>"029907911845"</f>
        <v>029907911845</v>
      </c>
      <c r="F115" s="3">
        <v>43032</v>
      </c>
      <c r="G115" s="2">
        <v>201804</v>
      </c>
      <c r="H115" s="2" t="s">
        <v>146</v>
      </c>
      <c r="I115" s="2" t="s">
        <v>147</v>
      </c>
      <c r="J115" s="2" t="s">
        <v>574</v>
      </c>
      <c r="K115" s="2" t="s">
        <v>77</v>
      </c>
      <c r="L115" s="2" t="s">
        <v>74</v>
      </c>
      <c r="M115" s="2" t="s">
        <v>75</v>
      </c>
      <c r="N115" s="2" t="s">
        <v>541</v>
      </c>
      <c r="O115" s="2" t="s">
        <v>105</v>
      </c>
      <c r="P115" s="2" t="str">
        <f>"                              "</f>
        <v xml:space="preserve"> 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5.07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1</v>
      </c>
      <c r="BJ115" s="2">
        <v>0.2</v>
      </c>
      <c r="BK115" s="2">
        <v>1</v>
      </c>
      <c r="BL115" s="2">
        <v>42.51</v>
      </c>
      <c r="BM115" s="2">
        <v>5.95</v>
      </c>
      <c r="BN115" s="2">
        <v>48.46</v>
      </c>
      <c r="BO115" s="2">
        <v>48.46</v>
      </c>
      <c r="BP115" s="2"/>
      <c r="BQ115" s="2" t="s">
        <v>575</v>
      </c>
      <c r="BR115" s="2" t="s">
        <v>576</v>
      </c>
      <c r="BS115" s="3">
        <v>43033</v>
      </c>
      <c r="BT115" s="4">
        <v>0.41875000000000001</v>
      </c>
      <c r="BU115" s="2" t="s">
        <v>265</v>
      </c>
      <c r="BV115" s="2" t="s">
        <v>84</v>
      </c>
      <c r="BW115" s="2"/>
      <c r="BX115" s="2"/>
      <c r="BY115" s="2">
        <v>1200</v>
      </c>
      <c r="BZ115" s="2" t="s">
        <v>27</v>
      </c>
      <c r="CA115" s="2" t="s">
        <v>109</v>
      </c>
      <c r="CB115" s="2"/>
      <c r="CC115" s="2" t="s">
        <v>75</v>
      </c>
      <c r="CD115" s="2">
        <v>2196</v>
      </c>
      <c r="CE115" s="2" t="s">
        <v>86</v>
      </c>
      <c r="CF115" s="5">
        <v>43035</v>
      </c>
      <c r="CG115" s="2"/>
      <c r="CH115" s="2"/>
      <c r="CI115" s="2">
        <v>1</v>
      </c>
      <c r="CJ115" s="2">
        <v>1</v>
      </c>
      <c r="CK115" s="2">
        <v>21</v>
      </c>
      <c r="CL115" s="2" t="s">
        <v>88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"009936380696"</f>
        <v>009936380696</v>
      </c>
      <c r="F116" s="3">
        <v>43034</v>
      </c>
      <c r="G116" s="2">
        <v>201804</v>
      </c>
      <c r="H116" s="2" t="s">
        <v>74</v>
      </c>
      <c r="I116" s="2" t="s">
        <v>75</v>
      </c>
      <c r="J116" s="2" t="s">
        <v>76</v>
      </c>
      <c r="K116" s="2" t="s">
        <v>77</v>
      </c>
      <c r="L116" s="2" t="s">
        <v>181</v>
      </c>
      <c r="M116" s="2" t="s">
        <v>103</v>
      </c>
      <c r="N116" s="2" t="s">
        <v>577</v>
      </c>
      <c r="O116" s="2" t="s">
        <v>81</v>
      </c>
      <c r="P116" s="2" t="str">
        <f t="shared" ref="P116:P149" si="3">"NA                            "</f>
        <v xml:space="preserve">NA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10.37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1</v>
      </c>
      <c r="BI116" s="2">
        <v>1.5</v>
      </c>
      <c r="BJ116" s="2">
        <v>1</v>
      </c>
      <c r="BK116" s="2">
        <v>2</v>
      </c>
      <c r="BL116" s="2">
        <v>92.01</v>
      </c>
      <c r="BM116" s="2">
        <v>12.88</v>
      </c>
      <c r="BN116" s="2">
        <v>104.89</v>
      </c>
      <c r="BO116" s="2">
        <v>104.89</v>
      </c>
      <c r="BP116" s="2"/>
      <c r="BQ116" s="2" t="s">
        <v>578</v>
      </c>
      <c r="BR116" s="2" t="s">
        <v>82</v>
      </c>
      <c r="BS116" s="3">
        <v>43035</v>
      </c>
      <c r="BT116" s="4">
        <v>0.39930555555555558</v>
      </c>
      <c r="BU116" s="2" t="s">
        <v>579</v>
      </c>
      <c r="BV116" s="2" t="s">
        <v>84</v>
      </c>
      <c r="BW116" s="2"/>
      <c r="BX116" s="2"/>
      <c r="BY116" s="2">
        <v>4999.18</v>
      </c>
      <c r="BZ116" s="2"/>
      <c r="CA116" s="2" t="s">
        <v>580</v>
      </c>
      <c r="CB116" s="2"/>
      <c r="CC116" s="2" t="s">
        <v>103</v>
      </c>
      <c r="CD116" s="2">
        <v>7700</v>
      </c>
      <c r="CE116" s="2" t="s">
        <v>86</v>
      </c>
      <c r="CF116" s="5">
        <v>43038</v>
      </c>
      <c r="CG116" s="2"/>
      <c r="CH116" s="2"/>
      <c r="CI116" s="2">
        <v>2</v>
      </c>
      <c r="CJ116" s="2">
        <v>1</v>
      </c>
      <c r="CK116" s="2" t="s">
        <v>184</v>
      </c>
      <c r="CL116" s="2" t="s">
        <v>88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"009935853180"</f>
        <v>009935853180</v>
      </c>
      <c r="F117" s="3">
        <v>43035</v>
      </c>
      <c r="G117" s="2">
        <v>201804</v>
      </c>
      <c r="H117" s="2" t="s">
        <v>74</v>
      </c>
      <c r="I117" s="2" t="s">
        <v>75</v>
      </c>
      <c r="J117" s="2" t="s">
        <v>76</v>
      </c>
      <c r="K117" s="2" t="s">
        <v>77</v>
      </c>
      <c r="L117" s="2" t="s">
        <v>146</v>
      </c>
      <c r="M117" s="2" t="s">
        <v>147</v>
      </c>
      <c r="N117" s="2" t="s">
        <v>581</v>
      </c>
      <c r="O117" s="2" t="s">
        <v>81</v>
      </c>
      <c r="P117" s="2" t="str">
        <f t="shared" si="3"/>
        <v xml:space="preserve">NA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10.43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2</v>
      </c>
      <c r="BI117" s="2">
        <v>25.4</v>
      </c>
      <c r="BJ117" s="2">
        <v>7.6</v>
      </c>
      <c r="BK117" s="2">
        <v>26</v>
      </c>
      <c r="BL117" s="2">
        <v>92.5</v>
      </c>
      <c r="BM117" s="2">
        <v>12.95</v>
      </c>
      <c r="BN117" s="2">
        <v>105.45</v>
      </c>
      <c r="BO117" s="2">
        <v>105.45</v>
      </c>
      <c r="BP117" s="2"/>
      <c r="BQ117" s="2" t="s">
        <v>582</v>
      </c>
      <c r="BR117" s="2" t="s">
        <v>583</v>
      </c>
      <c r="BS117" s="3">
        <v>43039</v>
      </c>
      <c r="BT117" s="4">
        <v>0.38055555555555554</v>
      </c>
      <c r="BU117" s="2" t="s">
        <v>584</v>
      </c>
      <c r="BV117" s="2" t="s">
        <v>88</v>
      </c>
      <c r="BW117" s="2" t="s">
        <v>251</v>
      </c>
      <c r="BX117" s="2" t="s">
        <v>585</v>
      </c>
      <c r="BY117" s="2">
        <v>37972.769999999997</v>
      </c>
      <c r="BZ117" s="2"/>
      <c r="CA117" s="2"/>
      <c r="CB117" s="2"/>
      <c r="CC117" s="2" t="s">
        <v>147</v>
      </c>
      <c r="CD117" s="2">
        <v>4091</v>
      </c>
      <c r="CE117" s="2" t="s">
        <v>86</v>
      </c>
      <c r="CF117" s="2"/>
      <c r="CG117" s="2"/>
      <c r="CH117" s="2"/>
      <c r="CI117" s="2">
        <v>1</v>
      </c>
      <c r="CJ117" s="2">
        <v>2</v>
      </c>
      <c r="CK117" s="2" t="s">
        <v>151</v>
      </c>
      <c r="CL117" s="2" t="s">
        <v>88</v>
      </c>
      <c r="CM117" s="2"/>
    </row>
    <row r="118" spans="1:91">
      <c r="A118" s="2" t="s">
        <v>71</v>
      </c>
      <c r="B118" s="2" t="s">
        <v>72</v>
      </c>
      <c r="C118" s="2" t="s">
        <v>73</v>
      </c>
      <c r="D118" s="2"/>
      <c r="E118" s="2" t="str">
        <f>"009936380704"</f>
        <v>009936380704</v>
      </c>
      <c r="F118" s="3">
        <v>43038</v>
      </c>
      <c r="G118" s="2">
        <v>201804</v>
      </c>
      <c r="H118" s="2" t="s">
        <v>74</v>
      </c>
      <c r="I118" s="2" t="s">
        <v>75</v>
      </c>
      <c r="J118" s="2" t="s">
        <v>76</v>
      </c>
      <c r="K118" s="2" t="s">
        <v>77</v>
      </c>
      <c r="L118" s="2" t="s">
        <v>158</v>
      </c>
      <c r="M118" s="2" t="s">
        <v>159</v>
      </c>
      <c r="N118" s="2" t="s">
        <v>586</v>
      </c>
      <c r="O118" s="2" t="s">
        <v>81</v>
      </c>
      <c r="P118" s="2" t="str">
        <f t="shared" si="3"/>
        <v xml:space="preserve">NA     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8.7100000000000009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1</v>
      </c>
      <c r="BI118" s="2">
        <v>1</v>
      </c>
      <c r="BJ118" s="2">
        <v>0.5</v>
      </c>
      <c r="BK118" s="2">
        <v>1</v>
      </c>
      <c r="BL118" s="2">
        <v>78.06</v>
      </c>
      <c r="BM118" s="2">
        <v>10.93</v>
      </c>
      <c r="BN118" s="2">
        <v>88.99</v>
      </c>
      <c r="BO118" s="2">
        <v>88.99</v>
      </c>
      <c r="BP118" s="2"/>
      <c r="BQ118" s="2" t="s">
        <v>587</v>
      </c>
      <c r="BR118" s="2" t="s">
        <v>82</v>
      </c>
      <c r="BS118" s="3">
        <v>43039</v>
      </c>
      <c r="BT118" s="4">
        <v>0.38611111111111113</v>
      </c>
      <c r="BU118" s="2" t="s">
        <v>588</v>
      </c>
      <c r="BV118" s="2" t="s">
        <v>84</v>
      </c>
      <c r="BW118" s="2"/>
      <c r="BX118" s="2"/>
      <c r="BY118" s="2">
        <v>2400</v>
      </c>
      <c r="BZ118" s="2"/>
      <c r="CA118" s="2" t="s">
        <v>191</v>
      </c>
      <c r="CB118" s="2"/>
      <c r="CC118" s="2" t="s">
        <v>159</v>
      </c>
      <c r="CD118" s="2">
        <v>1930</v>
      </c>
      <c r="CE118" s="2" t="s">
        <v>86</v>
      </c>
      <c r="CF118" s="2"/>
      <c r="CG118" s="2"/>
      <c r="CH118" s="2"/>
      <c r="CI118" s="2">
        <v>1</v>
      </c>
      <c r="CJ118" s="2">
        <v>1</v>
      </c>
      <c r="CK118" s="2" t="s">
        <v>162</v>
      </c>
      <c r="CL118" s="2" t="s">
        <v>88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"009936380699"</f>
        <v>009936380699</v>
      </c>
      <c r="F119" s="3">
        <v>43038</v>
      </c>
      <c r="G119" s="2">
        <v>201804</v>
      </c>
      <c r="H119" s="2" t="s">
        <v>74</v>
      </c>
      <c r="I119" s="2" t="s">
        <v>75</v>
      </c>
      <c r="J119" s="2" t="s">
        <v>76</v>
      </c>
      <c r="K119" s="2" t="s">
        <v>77</v>
      </c>
      <c r="L119" s="2" t="s">
        <v>115</v>
      </c>
      <c r="M119" s="2" t="s">
        <v>116</v>
      </c>
      <c r="N119" s="2" t="s">
        <v>589</v>
      </c>
      <c r="O119" s="2" t="s">
        <v>118</v>
      </c>
      <c r="P119" s="2" t="str">
        <f t="shared" si="3"/>
        <v xml:space="preserve">NA   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33.159999999999997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117.94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1</v>
      </c>
      <c r="BI119" s="2">
        <v>0.5</v>
      </c>
      <c r="BJ119" s="2">
        <v>0.2</v>
      </c>
      <c r="BK119" s="2">
        <v>0.5</v>
      </c>
      <c r="BL119" s="2">
        <v>396.15</v>
      </c>
      <c r="BM119" s="2">
        <v>0</v>
      </c>
      <c r="BN119" s="2">
        <v>396.15</v>
      </c>
      <c r="BO119" s="2">
        <v>396.15</v>
      </c>
      <c r="BP119" s="2"/>
      <c r="BQ119" s="2" t="s">
        <v>590</v>
      </c>
      <c r="BR119" s="2" t="s">
        <v>82</v>
      </c>
      <c r="BS119" s="1" t="s">
        <v>370</v>
      </c>
      <c r="BT119" s="2"/>
      <c r="BU119" s="2"/>
      <c r="BV119" s="2"/>
      <c r="BW119" s="2"/>
      <c r="BX119" s="2"/>
      <c r="BY119" s="2">
        <v>1200</v>
      </c>
      <c r="BZ119" s="2" t="s">
        <v>120</v>
      </c>
      <c r="CA119" s="2"/>
      <c r="CB119" s="2"/>
      <c r="CC119" s="2" t="s">
        <v>116</v>
      </c>
      <c r="CD119" s="2" t="s">
        <v>121</v>
      </c>
      <c r="CE119" s="2" t="s">
        <v>86</v>
      </c>
      <c r="CF119" s="2"/>
      <c r="CG119" s="2"/>
      <c r="CH119" s="2"/>
      <c r="CI119" s="2">
        <v>0</v>
      </c>
      <c r="CJ119" s="2">
        <v>0</v>
      </c>
      <c r="CK119" s="2">
        <v>521</v>
      </c>
      <c r="CL119" s="2" t="s">
        <v>88</v>
      </c>
      <c r="CM119" s="2"/>
    </row>
    <row r="120" spans="1:91">
      <c r="A120" s="2" t="s">
        <v>71</v>
      </c>
      <c r="B120" s="2" t="s">
        <v>72</v>
      </c>
      <c r="C120" s="2" t="s">
        <v>73</v>
      </c>
      <c r="D120" s="2"/>
      <c r="E120" s="2" t="str">
        <f>"009936380626"</f>
        <v>009936380626</v>
      </c>
      <c r="F120" s="3">
        <v>43038</v>
      </c>
      <c r="G120" s="2">
        <v>201804</v>
      </c>
      <c r="H120" s="2" t="s">
        <v>74</v>
      </c>
      <c r="I120" s="2" t="s">
        <v>75</v>
      </c>
      <c r="J120" s="2" t="s">
        <v>76</v>
      </c>
      <c r="K120" s="2" t="s">
        <v>77</v>
      </c>
      <c r="L120" s="2" t="s">
        <v>591</v>
      </c>
      <c r="M120" s="2" t="s">
        <v>592</v>
      </c>
      <c r="N120" s="2" t="s">
        <v>593</v>
      </c>
      <c r="O120" s="2" t="s">
        <v>118</v>
      </c>
      <c r="P120" s="2" t="str">
        <f t="shared" si="3"/>
        <v xml:space="preserve">NA  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33.159999999999997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117.94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157.15</v>
      </c>
      <c r="BD120" s="2">
        <v>0</v>
      </c>
      <c r="BE120" s="2">
        <v>0</v>
      </c>
      <c r="BF120" s="2">
        <v>0</v>
      </c>
      <c r="BG120" s="2">
        <v>0</v>
      </c>
      <c r="BH120" s="2">
        <v>1</v>
      </c>
      <c r="BI120" s="2">
        <v>0.5</v>
      </c>
      <c r="BJ120" s="2">
        <v>0.2</v>
      </c>
      <c r="BK120" s="2">
        <v>0.5</v>
      </c>
      <c r="BL120" s="2">
        <v>553.29999999999995</v>
      </c>
      <c r="BM120" s="2">
        <v>0</v>
      </c>
      <c r="BN120" s="2">
        <v>553.29999999999995</v>
      </c>
      <c r="BO120" s="2">
        <v>553.29999999999995</v>
      </c>
      <c r="BP120" s="2"/>
      <c r="BQ120" s="2" t="s">
        <v>594</v>
      </c>
      <c r="BR120" s="2" t="s">
        <v>82</v>
      </c>
      <c r="BS120" s="1" t="s">
        <v>370</v>
      </c>
      <c r="BT120" s="2"/>
      <c r="BU120" s="2"/>
      <c r="BV120" s="2"/>
      <c r="BW120" s="2"/>
      <c r="BX120" s="2"/>
      <c r="BY120" s="2">
        <v>1200</v>
      </c>
      <c r="BZ120" s="2" t="s">
        <v>263</v>
      </c>
      <c r="CA120" s="2"/>
      <c r="CB120" s="2"/>
      <c r="CC120" s="2" t="s">
        <v>592</v>
      </c>
      <c r="CD120" s="2" t="s">
        <v>595</v>
      </c>
      <c r="CE120" s="2" t="s">
        <v>86</v>
      </c>
      <c r="CF120" s="2"/>
      <c r="CG120" s="2"/>
      <c r="CH120" s="2"/>
      <c r="CI120" s="2">
        <v>0</v>
      </c>
      <c r="CJ120" s="2">
        <v>0</v>
      </c>
      <c r="CK120" s="2">
        <v>521</v>
      </c>
      <c r="CL120" s="2" t="s">
        <v>88</v>
      </c>
      <c r="CM120" s="2"/>
    </row>
    <row r="121" spans="1:91">
      <c r="A121" s="2" t="s">
        <v>71</v>
      </c>
      <c r="B121" s="2" t="s">
        <v>72</v>
      </c>
      <c r="C121" s="2" t="s">
        <v>73</v>
      </c>
      <c r="D121" s="2"/>
      <c r="E121" s="2" t="str">
        <f>"009936380705"</f>
        <v>009936380705</v>
      </c>
      <c r="F121" s="3">
        <v>43038</v>
      </c>
      <c r="G121" s="2">
        <v>201804</v>
      </c>
      <c r="H121" s="2" t="s">
        <v>74</v>
      </c>
      <c r="I121" s="2" t="s">
        <v>75</v>
      </c>
      <c r="J121" s="2" t="s">
        <v>76</v>
      </c>
      <c r="K121" s="2" t="s">
        <v>77</v>
      </c>
      <c r="L121" s="2" t="s">
        <v>146</v>
      </c>
      <c r="M121" s="2" t="s">
        <v>147</v>
      </c>
      <c r="N121" s="2" t="s">
        <v>596</v>
      </c>
      <c r="O121" s="2" t="s">
        <v>81</v>
      </c>
      <c r="P121" s="2" t="str">
        <f t="shared" si="3"/>
        <v xml:space="preserve">NA           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7.12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0.5</v>
      </c>
      <c r="BJ121" s="2">
        <v>0.4</v>
      </c>
      <c r="BK121" s="2">
        <v>1</v>
      </c>
      <c r="BL121" s="2">
        <v>64.77</v>
      </c>
      <c r="BM121" s="2">
        <v>9.07</v>
      </c>
      <c r="BN121" s="2">
        <v>73.84</v>
      </c>
      <c r="BO121" s="2">
        <v>73.84</v>
      </c>
      <c r="BP121" s="2"/>
      <c r="BQ121" s="2" t="s">
        <v>597</v>
      </c>
      <c r="BR121" s="2" t="s">
        <v>82</v>
      </c>
      <c r="BS121" s="3">
        <v>43039</v>
      </c>
      <c r="BT121" s="4">
        <v>0.54166666666666663</v>
      </c>
      <c r="BU121" s="2" t="s">
        <v>598</v>
      </c>
      <c r="BV121" s="2" t="s">
        <v>84</v>
      </c>
      <c r="BW121" s="2"/>
      <c r="BX121" s="2"/>
      <c r="BY121" s="2">
        <v>1872.19</v>
      </c>
      <c r="BZ121" s="2"/>
      <c r="CA121" s="2"/>
      <c r="CB121" s="2"/>
      <c r="CC121" s="2" t="s">
        <v>147</v>
      </c>
      <c r="CD121" s="2">
        <v>4000</v>
      </c>
      <c r="CE121" s="2" t="s">
        <v>86</v>
      </c>
      <c r="CF121" s="2"/>
      <c r="CG121" s="2"/>
      <c r="CH121" s="2"/>
      <c r="CI121" s="2">
        <v>1</v>
      </c>
      <c r="CJ121" s="2">
        <v>1</v>
      </c>
      <c r="CK121" s="2" t="s">
        <v>151</v>
      </c>
      <c r="CL121" s="2" t="s">
        <v>88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"009936380700"</f>
        <v>009936380700</v>
      </c>
      <c r="F122" s="3">
        <v>43038</v>
      </c>
      <c r="G122" s="2">
        <v>201804</v>
      </c>
      <c r="H122" s="2" t="s">
        <v>74</v>
      </c>
      <c r="I122" s="2" t="s">
        <v>75</v>
      </c>
      <c r="J122" s="2" t="s">
        <v>76</v>
      </c>
      <c r="K122" s="2" t="s">
        <v>77</v>
      </c>
      <c r="L122" s="2" t="s">
        <v>599</v>
      </c>
      <c r="M122" s="2" t="s">
        <v>600</v>
      </c>
      <c r="N122" s="2" t="s">
        <v>601</v>
      </c>
      <c r="O122" s="2" t="s">
        <v>81</v>
      </c>
      <c r="P122" s="2" t="str">
        <f t="shared" si="3"/>
        <v xml:space="preserve">NA        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7.12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0.8</v>
      </c>
      <c r="BJ122" s="2">
        <v>0.9</v>
      </c>
      <c r="BK122" s="2">
        <v>1</v>
      </c>
      <c r="BL122" s="2">
        <v>64.77</v>
      </c>
      <c r="BM122" s="2">
        <v>9.07</v>
      </c>
      <c r="BN122" s="2">
        <v>73.84</v>
      </c>
      <c r="BO122" s="2">
        <v>73.84</v>
      </c>
      <c r="BP122" s="2"/>
      <c r="BQ122" s="2" t="s">
        <v>602</v>
      </c>
      <c r="BR122" s="2" t="s">
        <v>82</v>
      </c>
      <c r="BS122" s="3">
        <v>43039</v>
      </c>
      <c r="BT122" s="4">
        <v>0.4375</v>
      </c>
      <c r="BU122" s="2" t="s">
        <v>83</v>
      </c>
      <c r="BV122" s="2" t="s">
        <v>84</v>
      </c>
      <c r="BW122" s="2"/>
      <c r="BX122" s="2"/>
      <c r="BY122" s="2">
        <v>4507.6400000000003</v>
      </c>
      <c r="BZ122" s="2"/>
      <c r="CA122" s="2"/>
      <c r="CB122" s="2"/>
      <c r="CC122" s="2" t="s">
        <v>600</v>
      </c>
      <c r="CD122" s="2">
        <v>4133</v>
      </c>
      <c r="CE122" s="2" t="s">
        <v>86</v>
      </c>
      <c r="CF122" s="2"/>
      <c r="CG122" s="2"/>
      <c r="CH122" s="2"/>
      <c r="CI122" s="2">
        <v>1</v>
      </c>
      <c r="CJ122" s="2">
        <v>1</v>
      </c>
      <c r="CK122" s="2" t="s">
        <v>151</v>
      </c>
      <c r="CL122" s="2" t="s">
        <v>88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"009936380701"</f>
        <v>009936380701</v>
      </c>
      <c r="F123" s="3">
        <v>43038</v>
      </c>
      <c r="G123" s="2">
        <v>201804</v>
      </c>
      <c r="H123" s="2" t="s">
        <v>74</v>
      </c>
      <c r="I123" s="2" t="s">
        <v>75</v>
      </c>
      <c r="J123" s="2" t="s">
        <v>76</v>
      </c>
      <c r="K123" s="2" t="s">
        <v>77</v>
      </c>
      <c r="L123" s="2" t="s">
        <v>146</v>
      </c>
      <c r="M123" s="2" t="s">
        <v>147</v>
      </c>
      <c r="N123" s="2" t="s">
        <v>603</v>
      </c>
      <c r="O123" s="2" t="s">
        <v>81</v>
      </c>
      <c r="P123" s="2" t="str">
        <f t="shared" si="3"/>
        <v xml:space="preserve">NA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7.12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0.5</v>
      </c>
      <c r="BJ123" s="2">
        <v>0.2</v>
      </c>
      <c r="BK123" s="2">
        <v>1</v>
      </c>
      <c r="BL123" s="2">
        <v>64.77</v>
      </c>
      <c r="BM123" s="2">
        <v>9.07</v>
      </c>
      <c r="BN123" s="2">
        <v>73.84</v>
      </c>
      <c r="BO123" s="2">
        <v>73.84</v>
      </c>
      <c r="BP123" s="2"/>
      <c r="BQ123" s="2" t="s">
        <v>604</v>
      </c>
      <c r="BR123" s="2" t="s">
        <v>82</v>
      </c>
      <c r="BS123" s="3">
        <v>43039</v>
      </c>
      <c r="BT123" s="4">
        <v>0.39930555555555558</v>
      </c>
      <c r="BU123" s="2" t="s">
        <v>605</v>
      </c>
      <c r="BV123" s="2" t="s">
        <v>84</v>
      </c>
      <c r="BW123" s="2"/>
      <c r="BX123" s="2"/>
      <c r="BY123" s="2">
        <v>1200</v>
      </c>
      <c r="BZ123" s="2"/>
      <c r="CA123" s="2"/>
      <c r="CB123" s="2"/>
      <c r="CC123" s="2" t="s">
        <v>147</v>
      </c>
      <c r="CD123" s="2">
        <v>4000</v>
      </c>
      <c r="CE123" s="2" t="s">
        <v>86</v>
      </c>
      <c r="CF123" s="2"/>
      <c r="CG123" s="2"/>
      <c r="CH123" s="2"/>
      <c r="CI123" s="2">
        <v>1</v>
      </c>
      <c r="CJ123" s="2">
        <v>1</v>
      </c>
      <c r="CK123" s="2" t="s">
        <v>151</v>
      </c>
      <c r="CL123" s="2" t="s">
        <v>88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"009936380703"</f>
        <v>009936380703</v>
      </c>
      <c r="F124" s="3">
        <v>43038</v>
      </c>
      <c r="G124" s="2">
        <v>201804</v>
      </c>
      <c r="H124" s="2" t="s">
        <v>74</v>
      </c>
      <c r="I124" s="2" t="s">
        <v>75</v>
      </c>
      <c r="J124" s="2" t="s">
        <v>76</v>
      </c>
      <c r="K124" s="2" t="s">
        <v>77</v>
      </c>
      <c r="L124" s="2" t="s">
        <v>158</v>
      </c>
      <c r="M124" s="2" t="s">
        <v>159</v>
      </c>
      <c r="N124" s="2" t="s">
        <v>606</v>
      </c>
      <c r="O124" s="2" t="s">
        <v>81</v>
      </c>
      <c r="P124" s="2" t="str">
        <f t="shared" si="3"/>
        <v xml:space="preserve">NA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8.7100000000000009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0.5</v>
      </c>
      <c r="BJ124" s="2">
        <v>0.2</v>
      </c>
      <c r="BK124" s="2">
        <v>1</v>
      </c>
      <c r="BL124" s="2">
        <v>78.06</v>
      </c>
      <c r="BM124" s="2">
        <v>10.93</v>
      </c>
      <c r="BN124" s="2">
        <v>88.99</v>
      </c>
      <c r="BO124" s="2">
        <v>88.99</v>
      </c>
      <c r="BP124" s="2"/>
      <c r="BQ124" s="2" t="s">
        <v>607</v>
      </c>
      <c r="BR124" s="2" t="s">
        <v>82</v>
      </c>
      <c r="BS124" s="3">
        <v>43039</v>
      </c>
      <c r="BT124" s="4">
        <v>0.36805555555555558</v>
      </c>
      <c r="BU124" s="2" t="s">
        <v>190</v>
      </c>
      <c r="BV124" s="2" t="s">
        <v>84</v>
      </c>
      <c r="BW124" s="2"/>
      <c r="BX124" s="2"/>
      <c r="BY124" s="2">
        <v>1200</v>
      </c>
      <c r="BZ124" s="2"/>
      <c r="CA124" s="2" t="s">
        <v>191</v>
      </c>
      <c r="CB124" s="2"/>
      <c r="CC124" s="2" t="s">
        <v>159</v>
      </c>
      <c r="CD124" s="2">
        <v>1930</v>
      </c>
      <c r="CE124" s="2" t="s">
        <v>86</v>
      </c>
      <c r="CF124" s="2"/>
      <c r="CG124" s="2"/>
      <c r="CH124" s="2"/>
      <c r="CI124" s="2">
        <v>1</v>
      </c>
      <c r="CJ124" s="2">
        <v>1</v>
      </c>
      <c r="CK124" s="2" t="s">
        <v>162</v>
      </c>
      <c r="CL124" s="2" t="s">
        <v>88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"009936380702"</f>
        <v>009936380702</v>
      </c>
      <c r="F125" s="3">
        <v>43038</v>
      </c>
      <c r="G125" s="2">
        <v>201804</v>
      </c>
      <c r="H125" s="2" t="s">
        <v>74</v>
      </c>
      <c r="I125" s="2" t="s">
        <v>75</v>
      </c>
      <c r="J125" s="2" t="s">
        <v>76</v>
      </c>
      <c r="K125" s="2" t="s">
        <v>77</v>
      </c>
      <c r="L125" s="2" t="s">
        <v>217</v>
      </c>
      <c r="M125" s="2" t="s">
        <v>218</v>
      </c>
      <c r="N125" s="2" t="s">
        <v>608</v>
      </c>
      <c r="O125" s="2" t="s">
        <v>81</v>
      </c>
      <c r="P125" s="2" t="str">
        <f t="shared" si="3"/>
        <v xml:space="preserve">NA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8.7100000000000009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0.5</v>
      </c>
      <c r="BJ125" s="2">
        <v>0.2</v>
      </c>
      <c r="BK125" s="2">
        <v>1</v>
      </c>
      <c r="BL125" s="2">
        <v>78.06</v>
      </c>
      <c r="BM125" s="2">
        <v>10.93</v>
      </c>
      <c r="BN125" s="2">
        <v>88.99</v>
      </c>
      <c r="BO125" s="2">
        <v>88.99</v>
      </c>
      <c r="BP125" s="2"/>
      <c r="BQ125" s="2" t="s">
        <v>609</v>
      </c>
      <c r="BR125" s="2" t="s">
        <v>82</v>
      </c>
      <c r="BS125" s="3">
        <v>43039</v>
      </c>
      <c r="BT125" s="4">
        <v>0.57638888888888895</v>
      </c>
      <c r="BU125" s="2"/>
      <c r="BV125" s="2" t="s">
        <v>84</v>
      </c>
      <c r="BW125" s="2"/>
      <c r="BX125" s="2"/>
      <c r="BY125" s="2">
        <v>1200</v>
      </c>
      <c r="BZ125" s="2"/>
      <c r="CA125" s="2"/>
      <c r="CB125" s="2"/>
      <c r="CC125" s="2" t="s">
        <v>218</v>
      </c>
      <c r="CD125" s="2">
        <v>1900</v>
      </c>
      <c r="CE125" s="2" t="s">
        <v>86</v>
      </c>
      <c r="CF125" s="2"/>
      <c r="CG125" s="2"/>
      <c r="CH125" s="2"/>
      <c r="CI125" s="2">
        <v>1</v>
      </c>
      <c r="CJ125" s="2">
        <v>1</v>
      </c>
      <c r="CK125" s="2" t="s">
        <v>162</v>
      </c>
      <c r="CL125" s="2" t="s">
        <v>88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"009936380622"</f>
        <v>009936380622</v>
      </c>
      <c r="F126" s="3">
        <v>43038</v>
      </c>
      <c r="G126" s="2">
        <v>201804</v>
      </c>
      <c r="H126" s="2" t="s">
        <v>74</v>
      </c>
      <c r="I126" s="2" t="s">
        <v>75</v>
      </c>
      <c r="J126" s="2" t="s">
        <v>76</v>
      </c>
      <c r="K126" s="2" t="s">
        <v>77</v>
      </c>
      <c r="L126" s="2" t="s">
        <v>234</v>
      </c>
      <c r="M126" s="2" t="s">
        <v>235</v>
      </c>
      <c r="N126" s="2" t="s">
        <v>610</v>
      </c>
      <c r="O126" s="2" t="s">
        <v>81</v>
      </c>
      <c r="P126" s="2" t="str">
        <f t="shared" si="3"/>
        <v xml:space="preserve">NA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7.12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</v>
      </c>
      <c r="BI126" s="2">
        <v>1</v>
      </c>
      <c r="BJ126" s="2">
        <v>0.5</v>
      </c>
      <c r="BK126" s="2">
        <v>1</v>
      </c>
      <c r="BL126" s="2">
        <v>64.77</v>
      </c>
      <c r="BM126" s="2">
        <v>9.07</v>
      </c>
      <c r="BN126" s="2">
        <v>73.84</v>
      </c>
      <c r="BO126" s="2">
        <v>73.84</v>
      </c>
      <c r="BP126" s="2"/>
      <c r="BQ126" s="2" t="s">
        <v>611</v>
      </c>
      <c r="BR126" s="2" t="s">
        <v>82</v>
      </c>
      <c r="BS126" s="3">
        <v>43039</v>
      </c>
      <c r="BT126" s="4">
        <v>0.41666666666666669</v>
      </c>
      <c r="BU126" s="2" t="s">
        <v>612</v>
      </c>
      <c r="BV126" s="2" t="s">
        <v>84</v>
      </c>
      <c r="BW126" s="2"/>
      <c r="BX126" s="2"/>
      <c r="BY126" s="2">
        <v>2400</v>
      </c>
      <c r="BZ126" s="2"/>
      <c r="CA126" s="2"/>
      <c r="CB126" s="2"/>
      <c r="CC126" s="2" t="s">
        <v>235</v>
      </c>
      <c r="CD126" s="2">
        <v>4319</v>
      </c>
      <c r="CE126" s="2" t="s">
        <v>86</v>
      </c>
      <c r="CF126" s="2"/>
      <c r="CG126" s="2"/>
      <c r="CH126" s="2"/>
      <c r="CI126" s="2">
        <v>1</v>
      </c>
      <c r="CJ126" s="2">
        <v>1</v>
      </c>
      <c r="CK126" s="2" t="s">
        <v>151</v>
      </c>
      <c r="CL126" s="2" t="s">
        <v>88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"009936380630"</f>
        <v>009936380630</v>
      </c>
      <c r="F127" s="3">
        <v>43038</v>
      </c>
      <c r="G127" s="2">
        <v>201804</v>
      </c>
      <c r="H127" s="2" t="s">
        <v>74</v>
      </c>
      <c r="I127" s="2" t="s">
        <v>75</v>
      </c>
      <c r="J127" s="2" t="s">
        <v>76</v>
      </c>
      <c r="K127" s="2" t="s">
        <v>77</v>
      </c>
      <c r="L127" s="2" t="s">
        <v>613</v>
      </c>
      <c r="M127" s="2" t="s">
        <v>614</v>
      </c>
      <c r="N127" s="2" t="s">
        <v>615</v>
      </c>
      <c r="O127" s="2" t="s">
        <v>81</v>
      </c>
      <c r="P127" s="2" t="str">
        <f t="shared" si="3"/>
        <v xml:space="preserve">NA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9.5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1</v>
      </c>
      <c r="BI127" s="2">
        <v>1</v>
      </c>
      <c r="BJ127" s="2">
        <v>0.5</v>
      </c>
      <c r="BK127" s="2">
        <v>1</v>
      </c>
      <c r="BL127" s="2">
        <v>84.7</v>
      </c>
      <c r="BM127" s="2">
        <v>11.86</v>
      </c>
      <c r="BN127" s="2">
        <v>96.56</v>
      </c>
      <c r="BO127" s="2">
        <v>96.56</v>
      </c>
      <c r="BP127" s="2"/>
      <c r="BQ127" s="2" t="s">
        <v>616</v>
      </c>
      <c r="BR127" s="2" t="s">
        <v>82</v>
      </c>
      <c r="BS127" s="1" t="s">
        <v>370</v>
      </c>
      <c r="BT127" s="2"/>
      <c r="BU127" s="2"/>
      <c r="BV127" s="2"/>
      <c r="BW127" s="2"/>
      <c r="BX127" s="2"/>
      <c r="BY127" s="2">
        <v>2400</v>
      </c>
      <c r="BZ127" s="2"/>
      <c r="CA127" s="2"/>
      <c r="CB127" s="2"/>
      <c r="CC127" s="2" t="s">
        <v>614</v>
      </c>
      <c r="CD127" s="2">
        <v>299</v>
      </c>
      <c r="CE127" s="2" t="s">
        <v>86</v>
      </c>
      <c r="CF127" s="2"/>
      <c r="CG127" s="2"/>
      <c r="CH127" s="2"/>
      <c r="CI127" s="2">
        <v>1</v>
      </c>
      <c r="CJ127" s="2" t="s">
        <v>370</v>
      </c>
      <c r="CK127" s="2" t="s">
        <v>496</v>
      </c>
      <c r="CL127" s="2" t="s">
        <v>88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"009936380620"</f>
        <v>009936380620</v>
      </c>
      <c r="F128" s="3">
        <v>43038</v>
      </c>
      <c r="G128" s="2">
        <v>201804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335</v>
      </c>
      <c r="M128" s="2" t="s">
        <v>336</v>
      </c>
      <c r="N128" s="2" t="s">
        <v>617</v>
      </c>
      <c r="O128" s="2" t="s">
        <v>81</v>
      </c>
      <c r="P128" s="2" t="str">
        <f t="shared" si="3"/>
        <v xml:space="preserve">NA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10.37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1</v>
      </c>
      <c r="BI128" s="2">
        <v>0.5</v>
      </c>
      <c r="BJ128" s="2">
        <v>0.2</v>
      </c>
      <c r="BK128" s="2">
        <v>1</v>
      </c>
      <c r="BL128" s="2">
        <v>92.01</v>
      </c>
      <c r="BM128" s="2">
        <v>12.88</v>
      </c>
      <c r="BN128" s="2">
        <v>104.89</v>
      </c>
      <c r="BO128" s="2">
        <v>104.89</v>
      </c>
      <c r="BP128" s="2"/>
      <c r="BQ128" s="2" t="s">
        <v>618</v>
      </c>
      <c r="BR128" s="2" t="s">
        <v>82</v>
      </c>
      <c r="BS128" s="3">
        <v>43039</v>
      </c>
      <c r="BT128" s="4">
        <v>0.64444444444444449</v>
      </c>
      <c r="BU128" s="2" t="s">
        <v>193</v>
      </c>
      <c r="BV128" s="2" t="s">
        <v>84</v>
      </c>
      <c r="BW128" s="2"/>
      <c r="BX128" s="2"/>
      <c r="BY128" s="2">
        <v>1200</v>
      </c>
      <c r="BZ128" s="2"/>
      <c r="CA128" s="2"/>
      <c r="CB128" s="2"/>
      <c r="CC128" s="2" t="s">
        <v>336</v>
      </c>
      <c r="CD128" s="2">
        <v>6070</v>
      </c>
      <c r="CE128" s="2" t="s">
        <v>86</v>
      </c>
      <c r="CF128" s="2"/>
      <c r="CG128" s="2"/>
      <c r="CH128" s="2"/>
      <c r="CI128" s="2">
        <v>2</v>
      </c>
      <c r="CJ128" s="2">
        <v>1</v>
      </c>
      <c r="CK128" s="2" t="s">
        <v>184</v>
      </c>
      <c r="CL128" s="2" t="s">
        <v>88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"009936380625"</f>
        <v>009936380625</v>
      </c>
      <c r="F129" s="3">
        <v>43038</v>
      </c>
      <c r="G129" s="2">
        <v>201804</v>
      </c>
      <c r="H129" s="2" t="s">
        <v>74</v>
      </c>
      <c r="I129" s="2" t="s">
        <v>75</v>
      </c>
      <c r="J129" s="2" t="s">
        <v>76</v>
      </c>
      <c r="K129" s="2" t="s">
        <v>77</v>
      </c>
      <c r="L129" s="2" t="s">
        <v>330</v>
      </c>
      <c r="M129" s="2" t="s">
        <v>331</v>
      </c>
      <c r="N129" s="2" t="s">
        <v>619</v>
      </c>
      <c r="O129" s="2" t="s">
        <v>81</v>
      </c>
      <c r="P129" s="2" t="str">
        <f t="shared" si="3"/>
        <v xml:space="preserve">NA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8.7100000000000009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2.2999999999999998</v>
      </c>
      <c r="BJ129" s="2">
        <v>1.6</v>
      </c>
      <c r="BK129" s="2">
        <v>3</v>
      </c>
      <c r="BL129" s="2">
        <v>78.06</v>
      </c>
      <c r="BM129" s="2">
        <v>10.93</v>
      </c>
      <c r="BN129" s="2">
        <v>88.99</v>
      </c>
      <c r="BO129" s="2">
        <v>88.99</v>
      </c>
      <c r="BP129" s="2"/>
      <c r="BQ129" s="2" t="s">
        <v>620</v>
      </c>
      <c r="BR129" s="2" t="s">
        <v>82</v>
      </c>
      <c r="BS129" s="3">
        <v>43039</v>
      </c>
      <c r="BT129" s="4">
        <v>0.37847222222222227</v>
      </c>
      <c r="BU129" s="2" t="s">
        <v>621</v>
      </c>
      <c r="BV129" s="2"/>
      <c r="BW129" s="2"/>
      <c r="BX129" s="2"/>
      <c r="BY129" s="2">
        <v>7782.21</v>
      </c>
      <c r="BZ129" s="2"/>
      <c r="CA129" s="2"/>
      <c r="CB129" s="2"/>
      <c r="CC129" s="2" t="s">
        <v>331</v>
      </c>
      <c r="CD129" s="2">
        <v>1</v>
      </c>
      <c r="CE129" s="2" t="s">
        <v>86</v>
      </c>
      <c r="CF129" s="2"/>
      <c r="CG129" s="2"/>
      <c r="CH129" s="2"/>
      <c r="CI129" s="2">
        <v>0</v>
      </c>
      <c r="CJ129" s="2">
        <v>0</v>
      </c>
      <c r="CK129" s="2" t="s">
        <v>162</v>
      </c>
      <c r="CL129" s="2" t="s">
        <v>88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"009936380624"</f>
        <v>009936380624</v>
      </c>
      <c r="F130" s="3">
        <v>43038</v>
      </c>
      <c r="G130" s="2">
        <v>201804</v>
      </c>
      <c r="H130" s="2" t="s">
        <v>74</v>
      </c>
      <c r="I130" s="2" t="s">
        <v>75</v>
      </c>
      <c r="J130" s="2" t="s">
        <v>76</v>
      </c>
      <c r="K130" s="2" t="s">
        <v>77</v>
      </c>
      <c r="L130" s="2" t="s">
        <v>622</v>
      </c>
      <c r="M130" s="2" t="s">
        <v>623</v>
      </c>
      <c r="N130" s="2" t="s">
        <v>624</v>
      </c>
      <c r="O130" s="2" t="s">
        <v>81</v>
      </c>
      <c r="P130" s="2" t="str">
        <f t="shared" si="3"/>
        <v xml:space="preserve">NA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8.7100000000000009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0.5</v>
      </c>
      <c r="BJ130" s="2">
        <v>0.2</v>
      </c>
      <c r="BK130" s="2">
        <v>1</v>
      </c>
      <c r="BL130" s="2">
        <v>78.06</v>
      </c>
      <c r="BM130" s="2">
        <v>10.93</v>
      </c>
      <c r="BN130" s="2">
        <v>88.99</v>
      </c>
      <c r="BO130" s="2">
        <v>88.99</v>
      </c>
      <c r="BP130" s="2"/>
      <c r="BQ130" s="2" t="s">
        <v>625</v>
      </c>
      <c r="BR130" s="2" t="s">
        <v>82</v>
      </c>
      <c r="BS130" s="3">
        <v>43039</v>
      </c>
      <c r="BT130" s="4">
        <v>0.51250000000000007</v>
      </c>
      <c r="BU130" s="2" t="s">
        <v>626</v>
      </c>
      <c r="BV130" s="2"/>
      <c r="BW130" s="2"/>
      <c r="BX130" s="2"/>
      <c r="BY130" s="2">
        <v>1200</v>
      </c>
      <c r="BZ130" s="2"/>
      <c r="CA130" s="2" t="s">
        <v>532</v>
      </c>
      <c r="CB130" s="2"/>
      <c r="CC130" s="2" t="s">
        <v>623</v>
      </c>
      <c r="CD130" s="2">
        <v>157</v>
      </c>
      <c r="CE130" s="2" t="s">
        <v>86</v>
      </c>
      <c r="CF130" s="5">
        <v>43039</v>
      </c>
      <c r="CG130" s="2"/>
      <c r="CH130" s="2"/>
      <c r="CI130" s="2">
        <v>0</v>
      </c>
      <c r="CJ130" s="2">
        <v>0</v>
      </c>
      <c r="CK130" s="2" t="s">
        <v>162</v>
      </c>
      <c r="CL130" s="2" t="s">
        <v>88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"009936380628"</f>
        <v>009936380628</v>
      </c>
      <c r="F131" s="3">
        <v>43038</v>
      </c>
      <c r="G131" s="2">
        <v>201804</v>
      </c>
      <c r="H131" s="2" t="s">
        <v>74</v>
      </c>
      <c r="I131" s="2" t="s">
        <v>75</v>
      </c>
      <c r="J131" s="2" t="s">
        <v>76</v>
      </c>
      <c r="K131" s="2" t="s">
        <v>77</v>
      </c>
      <c r="L131" s="2" t="s">
        <v>354</v>
      </c>
      <c r="M131" s="2" t="s">
        <v>355</v>
      </c>
      <c r="N131" s="2" t="s">
        <v>627</v>
      </c>
      <c r="O131" s="2" t="s">
        <v>81</v>
      </c>
      <c r="P131" s="2" t="str">
        <f t="shared" si="3"/>
        <v xml:space="preserve">NA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10.29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0.5</v>
      </c>
      <c r="BJ131" s="2">
        <v>0.2</v>
      </c>
      <c r="BK131" s="2">
        <v>1</v>
      </c>
      <c r="BL131" s="2">
        <v>91.34</v>
      </c>
      <c r="BM131" s="2">
        <v>12.79</v>
      </c>
      <c r="BN131" s="2">
        <v>104.13</v>
      </c>
      <c r="BO131" s="2">
        <v>104.13</v>
      </c>
      <c r="BP131" s="2"/>
      <c r="BQ131" s="2" t="s">
        <v>628</v>
      </c>
      <c r="BR131" s="2" t="s">
        <v>82</v>
      </c>
      <c r="BS131" s="3">
        <v>43039</v>
      </c>
      <c r="BT131" s="4">
        <v>0.42499999999999999</v>
      </c>
      <c r="BU131" s="2" t="s">
        <v>629</v>
      </c>
      <c r="BV131" s="2" t="s">
        <v>84</v>
      </c>
      <c r="BW131" s="2"/>
      <c r="BX131" s="2"/>
      <c r="BY131" s="2">
        <v>1200</v>
      </c>
      <c r="BZ131" s="2"/>
      <c r="CA131" s="2" t="s">
        <v>630</v>
      </c>
      <c r="CB131" s="2"/>
      <c r="CC131" s="2" t="s">
        <v>355</v>
      </c>
      <c r="CD131" s="2">
        <v>3200</v>
      </c>
      <c r="CE131" s="2" t="s">
        <v>86</v>
      </c>
      <c r="CF131" s="2"/>
      <c r="CG131" s="2"/>
      <c r="CH131" s="2"/>
      <c r="CI131" s="2">
        <v>1</v>
      </c>
      <c r="CJ131" s="2">
        <v>1</v>
      </c>
      <c r="CK131" s="2" t="s">
        <v>359</v>
      </c>
      <c r="CL131" s="2" t="s">
        <v>88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"009936380627"</f>
        <v>009936380627</v>
      </c>
      <c r="F132" s="3">
        <v>43038</v>
      </c>
      <c r="G132" s="2">
        <v>201804</v>
      </c>
      <c r="H132" s="2" t="s">
        <v>74</v>
      </c>
      <c r="I132" s="2" t="s">
        <v>75</v>
      </c>
      <c r="J132" s="2" t="s">
        <v>76</v>
      </c>
      <c r="K132" s="2" t="s">
        <v>77</v>
      </c>
      <c r="L132" s="2" t="s">
        <v>206</v>
      </c>
      <c r="M132" s="2" t="s">
        <v>207</v>
      </c>
      <c r="N132" s="2" t="s">
        <v>631</v>
      </c>
      <c r="O132" s="2" t="s">
        <v>81</v>
      </c>
      <c r="P132" s="2" t="str">
        <f t="shared" si="3"/>
        <v xml:space="preserve">NA           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7.12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1</v>
      </c>
      <c r="BI132" s="2">
        <v>0.5</v>
      </c>
      <c r="BJ132" s="2">
        <v>0.2</v>
      </c>
      <c r="BK132" s="2">
        <v>1</v>
      </c>
      <c r="BL132" s="2">
        <v>64.77</v>
      </c>
      <c r="BM132" s="2">
        <v>9.07</v>
      </c>
      <c r="BN132" s="2">
        <v>73.84</v>
      </c>
      <c r="BO132" s="2">
        <v>73.84</v>
      </c>
      <c r="BP132" s="2"/>
      <c r="BQ132" s="2" t="s">
        <v>632</v>
      </c>
      <c r="BR132" s="2" t="s">
        <v>82</v>
      </c>
      <c r="BS132" s="3">
        <v>43039</v>
      </c>
      <c r="BT132" s="4">
        <v>0.3923611111111111</v>
      </c>
      <c r="BU132" s="2" t="s">
        <v>633</v>
      </c>
      <c r="BV132" s="2" t="s">
        <v>84</v>
      </c>
      <c r="BW132" s="2"/>
      <c r="BX132" s="2"/>
      <c r="BY132" s="2">
        <v>1200</v>
      </c>
      <c r="BZ132" s="2"/>
      <c r="CA132" s="2" t="s">
        <v>210</v>
      </c>
      <c r="CB132" s="2"/>
      <c r="CC132" s="2" t="s">
        <v>207</v>
      </c>
      <c r="CD132" s="2">
        <v>699</v>
      </c>
      <c r="CE132" s="2" t="s">
        <v>86</v>
      </c>
      <c r="CF132" s="5">
        <v>43039</v>
      </c>
      <c r="CG132" s="2"/>
      <c r="CH132" s="2"/>
      <c r="CI132" s="2">
        <v>1</v>
      </c>
      <c r="CJ132" s="2">
        <v>1</v>
      </c>
      <c r="CK132" s="2" t="s">
        <v>87</v>
      </c>
      <c r="CL132" s="2" t="s">
        <v>88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"009936380629"</f>
        <v>009936380629</v>
      </c>
      <c r="F133" s="3">
        <v>43038</v>
      </c>
      <c r="G133" s="2">
        <v>201804</v>
      </c>
      <c r="H133" s="2" t="s">
        <v>74</v>
      </c>
      <c r="I133" s="2" t="s">
        <v>75</v>
      </c>
      <c r="J133" s="2" t="s">
        <v>76</v>
      </c>
      <c r="K133" s="2" t="s">
        <v>77</v>
      </c>
      <c r="L133" s="2" t="s">
        <v>217</v>
      </c>
      <c r="M133" s="2" t="s">
        <v>218</v>
      </c>
      <c r="N133" s="2" t="s">
        <v>634</v>
      </c>
      <c r="O133" s="2" t="s">
        <v>81</v>
      </c>
      <c r="P133" s="2" t="str">
        <f t="shared" si="3"/>
        <v xml:space="preserve">NA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8.7100000000000009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0.8</v>
      </c>
      <c r="BJ133" s="2">
        <v>1</v>
      </c>
      <c r="BK133" s="2">
        <v>1</v>
      </c>
      <c r="BL133" s="2">
        <v>78.06</v>
      </c>
      <c r="BM133" s="2">
        <v>10.93</v>
      </c>
      <c r="BN133" s="2">
        <v>88.99</v>
      </c>
      <c r="BO133" s="2">
        <v>88.99</v>
      </c>
      <c r="BP133" s="2"/>
      <c r="BQ133" s="2" t="s">
        <v>635</v>
      </c>
      <c r="BR133" s="2" t="s">
        <v>82</v>
      </c>
      <c r="BS133" s="3">
        <v>43039</v>
      </c>
      <c r="BT133" s="4">
        <v>0.42638888888888887</v>
      </c>
      <c r="BU133" s="2" t="s">
        <v>636</v>
      </c>
      <c r="BV133" s="2" t="s">
        <v>84</v>
      </c>
      <c r="BW133" s="2"/>
      <c r="BX133" s="2"/>
      <c r="BY133" s="2">
        <v>4771.21</v>
      </c>
      <c r="BZ133" s="2"/>
      <c r="CA133" s="2" t="s">
        <v>323</v>
      </c>
      <c r="CB133" s="2"/>
      <c r="CC133" s="2" t="s">
        <v>218</v>
      </c>
      <c r="CD133" s="2">
        <v>1900</v>
      </c>
      <c r="CE133" s="2" t="s">
        <v>86</v>
      </c>
      <c r="CF133" s="2"/>
      <c r="CG133" s="2"/>
      <c r="CH133" s="2"/>
      <c r="CI133" s="2">
        <v>1</v>
      </c>
      <c r="CJ133" s="2">
        <v>1</v>
      </c>
      <c r="CK133" s="2" t="s">
        <v>162</v>
      </c>
      <c r="CL133" s="2" t="s">
        <v>88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"009936380621"</f>
        <v>009936380621</v>
      </c>
      <c r="F134" s="3">
        <v>43038</v>
      </c>
      <c r="G134" s="2">
        <v>201804</v>
      </c>
      <c r="H134" s="2" t="s">
        <v>74</v>
      </c>
      <c r="I134" s="2" t="s">
        <v>75</v>
      </c>
      <c r="J134" s="2" t="s">
        <v>76</v>
      </c>
      <c r="K134" s="2" t="s">
        <v>77</v>
      </c>
      <c r="L134" s="2" t="s">
        <v>637</v>
      </c>
      <c r="M134" s="2" t="s">
        <v>638</v>
      </c>
      <c r="N134" s="2" t="s">
        <v>639</v>
      </c>
      <c r="O134" s="2" t="s">
        <v>81</v>
      </c>
      <c r="P134" s="2" t="str">
        <f t="shared" si="3"/>
        <v xml:space="preserve">NA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10.37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1</v>
      </c>
      <c r="BJ134" s="2">
        <v>0.5</v>
      </c>
      <c r="BK134" s="2">
        <v>1</v>
      </c>
      <c r="BL134" s="2">
        <v>92.01</v>
      </c>
      <c r="BM134" s="2">
        <v>12.88</v>
      </c>
      <c r="BN134" s="2">
        <v>104.89</v>
      </c>
      <c r="BO134" s="2">
        <v>104.89</v>
      </c>
      <c r="BP134" s="2"/>
      <c r="BQ134" s="2" t="s">
        <v>640</v>
      </c>
      <c r="BR134" s="2" t="s">
        <v>82</v>
      </c>
      <c r="BS134" s="3">
        <v>43039</v>
      </c>
      <c r="BT134" s="4">
        <v>0.41666666666666669</v>
      </c>
      <c r="BU134" s="2" t="s">
        <v>641</v>
      </c>
      <c r="BV134" s="2" t="s">
        <v>84</v>
      </c>
      <c r="BW134" s="2"/>
      <c r="BX134" s="2"/>
      <c r="BY134" s="2">
        <v>2400</v>
      </c>
      <c r="BZ134" s="2"/>
      <c r="CA134" s="2" t="s">
        <v>642</v>
      </c>
      <c r="CB134" s="2"/>
      <c r="CC134" s="2" t="s">
        <v>638</v>
      </c>
      <c r="CD134" s="2">
        <v>3880</v>
      </c>
      <c r="CE134" s="2" t="s">
        <v>86</v>
      </c>
      <c r="CF134" s="5">
        <v>43039</v>
      </c>
      <c r="CG134" s="2"/>
      <c r="CH134" s="2"/>
      <c r="CI134" s="2">
        <v>2</v>
      </c>
      <c r="CJ134" s="2">
        <v>1</v>
      </c>
      <c r="CK134" s="2" t="s">
        <v>94</v>
      </c>
      <c r="CL134" s="2" t="s">
        <v>88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"009936380623"</f>
        <v>009936380623</v>
      </c>
      <c r="F135" s="3">
        <v>43038</v>
      </c>
      <c r="G135" s="2">
        <v>201804</v>
      </c>
      <c r="H135" s="2" t="s">
        <v>74</v>
      </c>
      <c r="I135" s="2" t="s">
        <v>75</v>
      </c>
      <c r="J135" s="2" t="s">
        <v>76</v>
      </c>
      <c r="K135" s="2" t="s">
        <v>77</v>
      </c>
      <c r="L135" s="2" t="s">
        <v>330</v>
      </c>
      <c r="M135" s="2" t="s">
        <v>331</v>
      </c>
      <c r="N135" s="2" t="s">
        <v>643</v>
      </c>
      <c r="O135" s="2" t="s">
        <v>81</v>
      </c>
      <c r="P135" s="2" t="str">
        <f t="shared" si="3"/>
        <v xml:space="preserve">NA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8.7100000000000009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0.5</v>
      </c>
      <c r="BJ135" s="2">
        <v>0.2</v>
      </c>
      <c r="BK135" s="2">
        <v>1</v>
      </c>
      <c r="BL135" s="2">
        <v>78.06</v>
      </c>
      <c r="BM135" s="2">
        <v>10.93</v>
      </c>
      <c r="BN135" s="2">
        <v>88.99</v>
      </c>
      <c r="BO135" s="2">
        <v>88.99</v>
      </c>
      <c r="BP135" s="2"/>
      <c r="BQ135" s="2" t="s">
        <v>644</v>
      </c>
      <c r="BR135" s="2" t="s">
        <v>82</v>
      </c>
      <c r="BS135" s="3">
        <v>43039</v>
      </c>
      <c r="BT135" s="4">
        <v>0.4236111111111111</v>
      </c>
      <c r="BU135" s="2" t="s">
        <v>645</v>
      </c>
      <c r="BV135" s="2"/>
      <c r="BW135" s="2"/>
      <c r="BX135" s="2"/>
      <c r="BY135" s="2">
        <v>1200</v>
      </c>
      <c r="BZ135" s="2"/>
      <c r="CA135" s="2"/>
      <c r="CB135" s="2"/>
      <c r="CC135" s="2" t="s">
        <v>331</v>
      </c>
      <c r="CD135" s="2">
        <v>1</v>
      </c>
      <c r="CE135" s="2" t="s">
        <v>86</v>
      </c>
      <c r="CF135" s="2"/>
      <c r="CG135" s="2"/>
      <c r="CH135" s="2"/>
      <c r="CI135" s="2">
        <v>0</v>
      </c>
      <c r="CJ135" s="2">
        <v>0</v>
      </c>
      <c r="CK135" s="2" t="s">
        <v>162</v>
      </c>
      <c r="CL135" s="2" t="s">
        <v>88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"009936380619"</f>
        <v>009936380619</v>
      </c>
      <c r="F136" s="3">
        <v>43038</v>
      </c>
      <c r="G136" s="2">
        <v>201804</v>
      </c>
      <c r="H136" s="2" t="s">
        <v>74</v>
      </c>
      <c r="I136" s="2" t="s">
        <v>75</v>
      </c>
      <c r="J136" s="2" t="s">
        <v>76</v>
      </c>
      <c r="K136" s="2" t="s">
        <v>77</v>
      </c>
      <c r="L136" s="2" t="s">
        <v>646</v>
      </c>
      <c r="M136" s="2" t="s">
        <v>647</v>
      </c>
      <c r="N136" s="2" t="s">
        <v>648</v>
      </c>
      <c r="O136" s="2" t="s">
        <v>81</v>
      </c>
      <c r="P136" s="2" t="str">
        <f t="shared" si="3"/>
        <v xml:space="preserve">NA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12.35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1</v>
      </c>
      <c r="BJ136" s="2">
        <v>1.2</v>
      </c>
      <c r="BK136" s="2">
        <v>2</v>
      </c>
      <c r="BL136" s="2">
        <v>108.61</v>
      </c>
      <c r="BM136" s="2">
        <v>15.21</v>
      </c>
      <c r="BN136" s="2">
        <v>123.82</v>
      </c>
      <c r="BO136" s="2">
        <v>123.82</v>
      </c>
      <c r="BP136" s="2"/>
      <c r="BQ136" s="2" t="s">
        <v>649</v>
      </c>
      <c r="BR136" s="2" t="s">
        <v>82</v>
      </c>
      <c r="BS136" s="3">
        <v>43039</v>
      </c>
      <c r="BT136" s="4">
        <v>0.8881944444444444</v>
      </c>
      <c r="BU136" s="2" t="s">
        <v>650</v>
      </c>
      <c r="BV136" s="2" t="s">
        <v>84</v>
      </c>
      <c r="BW136" s="2"/>
      <c r="BX136" s="2"/>
      <c r="BY136" s="2">
        <v>5938.35</v>
      </c>
      <c r="BZ136" s="2"/>
      <c r="CA136" s="2" t="s">
        <v>651</v>
      </c>
      <c r="CB136" s="2"/>
      <c r="CC136" s="2" t="s">
        <v>647</v>
      </c>
      <c r="CD136" s="2">
        <v>8600</v>
      </c>
      <c r="CE136" s="2" t="s">
        <v>86</v>
      </c>
      <c r="CF136" s="2"/>
      <c r="CG136" s="2"/>
      <c r="CH136" s="2"/>
      <c r="CI136" s="2">
        <v>2</v>
      </c>
      <c r="CJ136" s="2">
        <v>1</v>
      </c>
      <c r="CK136" s="2" t="s">
        <v>140</v>
      </c>
      <c r="CL136" s="2" t="s">
        <v>88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"009936325314"</f>
        <v>009936325314</v>
      </c>
      <c r="F137" s="3">
        <v>43038</v>
      </c>
      <c r="G137" s="2">
        <v>201804</v>
      </c>
      <c r="H137" s="2" t="s">
        <v>74</v>
      </c>
      <c r="I137" s="2" t="s">
        <v>75</v>
      </c>
      <c r="J137" s="2" t="s">
        <v>76</v>
      </c>
      <c r="K137" s="2" t="s">
        <v>77</v>
      </c>
      <c r="L137" s="2" t="s">
        <v>267</v>
      </c>
      <c r="M137" s="2" t="s">
        <v>268</v>
      </c>
      <c r="N137" s="2" t="s">
        <v>652</v>
      </c>
      <c r="O137" s="2" t="s">
        <v>523</v>
      </c>
      <c r="P137" s="2" t="str">
        <f t="shared" si="3"/>
        <v xml:space="preserve">NA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60.76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216.12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2.7</v>
      </c>
      <c r="BJ137" s="2">
        <v>0.2</v>
      </c>
      <c r="BK137" s="2">
        <v>3</v>
      </c>
      <c r="BL137" s="2">
        <v>725.92</v>
      </c>
      <c r="BM137" s="2">
        <v>0</v>
      </c>
      <c r="BN137" s="2">
        <v>725.92</v>
      </c>
      <c r="BO137" s="2">
        <v>725.92</v>
      </c>
      <c r="BP137" s="2"/>
      <c r="BQ137" s="2" t="s">
        <v>653</v>
      </c>
      <c r="BR137" s="2" t="s">
        <v>82</v>
      </c>
      <c r="BS137" s="1" t="s">
        <v>370</v>
      </c>
      <c r="BT137" s="2"/>
      <c r="BU137" s="2"/>
      <c r="BV137" s="2"/>
      <c r="BW137" s="2"/>
      <c r="BX137" s="2"/>
      <c r="BY137" s="2">
        <v>1200</v>
      </c>
      <c r="BZ137" s="2" t="s">
        <v>525</v>
      </c>
      <c r="CA137" s="2"/>
      <c r="CB137" s="2"/>
      <c r="CC137" s="2" t="s">
        <v>268</v>
      </c>
      <c r="CD137" s="2" t="s">
        <v>272</v>
      </c>
      <c r="CE137" s="2" t="s">
        <v>654</v>
      </c>
      <c r="CF137" s="2"/>
      <c r="CG137" s="2"/>
      <c r="CH137" s="2"/>
      <c r="CI137" s="2">
        <v>0</v>
      </c>
      <c r="CJ137" s="2">
        <v>0</v>
      </c>
      <c r="CK137" s="2">
        <v>502</v>
      </c>
      <c r="CL137" s="2" t="s">
        <v>88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"009936380635"</f>
        <v>009936380635</v>
      </c>
      <c r="F138" s="3">
        <v>43039</v>
      </c>
      <c r="G138" s="2">
        <v>201804</v>
      </c>
      <c r="H138" s="2" t="s">
        <v>74</v>
      </c>
      <c r="I138" s="2" t="s">
        <v>75</v>
      </c>
      <c r="J138" s="2" t="s">
        <v>76</v>
      </c>
      <c r="K138" s="2" t="s">
        <v>77</v>
      </c>
      <c r="L138" s="2" t="s">
        <v>181</v>
      </c>
      <c r="M138" s="2" t="s">
        <v>103</v>
      </c>
      <c r="N138" s="2" t="s">
        <v>655</v>
      </c>
      <c r="O138" s="2" t="s">
        <v>81</v>
      </c>
      <c r="P138" s="2" t="str">
        <f t="shared" si="3"/>
        <v xml:space="preserve">NA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10.37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1</v>
      </c>
      <c r="BI138" s="2">
        <v>0.5</v>
      </c>
      <c r="BJ138" s="2">
        <v>0.2</v>
      </c>
      <c r="BK138" s="2">
        <v>1</v>
      </c>
      <c r="BL138" s="2">
        <v>92.01</v>
      </c>
      <c r="BM138" s="2">
        <v>12.88</v>
      </c>
      <c r="BN138" s="2">
        <v>104.89</v>
      </c>
      <c r="BO138" s="2">
        <v>104.89</v>
      </c>
      <c r="BP138" s="2"/>
      <c r="BQ138" s="2" t="s">
        <v>656</v>
      </c>
      <c r="BR138" s="2" t="s">
        <v>82</v>
      </c>
      <c r="BS138" s="1" t="s">
        <v>370</v>
      </c>
      <c r="BT138" s="2"/>
      <c r="BU138" s="2"/>
      <c r="BV138" s="2"/>
      <c r="BW138" s="2"/>
      <c r="BX138" s="2"/>
      <c r="BY138" s="2">
        <v>1200</v>
      </c>
      <c r="BZ138" s="2"/>
      <c r="CA138" s="2"/>
      <c r="CB138" s="2"/>
      <c r="CC138" s="2" t="s">
        <v>103</v>
      </c>
      <c r="CD138" s="2">
        <v>7700</v>
      </c>
      <c r="CE138" s="2" t="s">
        <v>86</v>
      </c>
      <c r="CF138" s="2"/>
      <c r="CG138" s="2"/>
      <c r="CH138" s="2"/>
      <c r="CI138" s="2">
        <v>2</v>
      </c>
      <c r="CJ138" s="2" t="s">
        <v>370</v>
      </c>
      <c r="CK138" s="2" t="s">
        <v>184</v>
      </c>
      <c r="CL138" s="2" t="s">
        <v>88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"009936380639"</f>
        <v>009936380639</v>
      </c>
      <c r="F139" s="3">
        <v>43039</v>
      </c>
      <c r="G139" s="2">
        <v>201804</v>
      </c>
      <c r="H139" s="2" t="s">
        <v>74</v>
      </c>
      <c r="I139" s="2" t="s">
        <v>75</v>
      </c>
      <c r="J139" s="2" t="s">
        <v>76</v>
      </c>
      <c r="K139" s="2" t="s">
        <v>77</v>
      </c>
      <c r="L139" s="2" t="s">
        <v>657</v>
      </c>
      <c r="M139" s="2" t="s">
        <v>658</v>
      </c>
      <c r="N139" s="2" t="s">
        <v>659</v>
      </c>
      <c r="O139" s="2" t="s">
        <v>81</v>
      </c>
      <c r="P139" s="2" t="str">
        <f t="shared" si="3"/>
        <v xml:space="preserve">NA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10.37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0.5</v>
      </c>
      <c r="BJ139" s="2">
        <v>0.2</v>
      </c>
      <c r="BK139" s="2">
        <v>1</v>
      </c>
      <c r="BL139" s="2">
        <v>92.01</v>
      </c>
      <c r="BM139" s="2">
        <v>12.88</v>
      </c>
      <c r="BN139" s="2">
        <v>104.89</v>
      </c>
      <c r="BO139" s="2">
        <v>104.89</v>
      </c>
      <c r="BP139" s="2"/>
      <c r="BQ139" s="2" t="s">
        <v>82</v>
      </c>
      <c r="BR139" s="2" t="s">
        <v>82</v>
      </c>
      <c r="BS139" s="1" t="s">
        <v>370</v>
      </c>
      <c r="BT139" s="2"/>
      <c r="BU139" s="2"/>
      <c r="BV139" s="2"/>
      <c r="BW139" s="2"/>
      <c r="BX139" s="2"/>
      <c r="BY139" s="2">
        <v>1200</v>
      </c>
      <c r="BZ139" s="2"/>
      <c r="CA139" s="2"/>
      <c r="CB139" s="2"/>
      <c r="CC139" s="2" t="s">
        <v>658</v>
      </c>
      <c r="CD139" s="2">
        <v>3900</v>
      </c>
      <c r="CE139" s="2" t="s">
        <v>86</v>
      </c>
      <c r="CF139" s="2"/>
      <c r="CG139" s="2"/>
      <c r="CH139" s="2"/>
      <c r="CI139" s="2">
        <v>2</v>
      </c>
      <c r="CJ139" s="2" t="s">
        <v>370</v>
      </c>
      <c r="CK139" s="2" t="s">
        <v>94</v>
      </c>
      <c r="CL139" s="2" t="s">
        <v>88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"009936380706"</f>
        <v>009936380706</v>
      </c>
      <c r="F140" s="3">
        <v>43039</v>
      </c>
      <c r="G140" s="2">
        <v>201804</v>
      </c>
      <c r="H140" s="2" t="s">
        <v>74</v>
      </c>
      <c r="I140" s="2" t="s">
        <v>75</v>
      </c>
      <c r="J140" s="2" t="s">
        <v>76</v>
      </c>
      <c r="K140" s="2" t="s">
        <v>77</v>
      </c>
      <c r="L140" s="2" t="s">
        <v>181</v>
      </c>
      <c r="M140" s="2" t="s">
        <v>103</v>
      </c>
      <c r="N140" s="2" t="s">
        <v>660</v>
      </c>
      <c r="O140" s="2" t="s">
        <v>81</v>
      </c>
      <c r="P140" s="2" t="str">
        <f t="shared" si="3"/>
        <v xml:space="preserve">NA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10.37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2</v>
      </c>
      <c r="BJ140" s="2">
        <v>0.5</v>
      </c>
      <c r="BK140" s="2">
        <v>2</v>
      </c>
      <c r="BL140" s="2">
        <v>92.01</v>
      </c>
      <c r="BM140" s="2">
        <v>12.88</v>
      </c>
      <c r="BN140" s="2">
        <v>104.89</v>
      </c>
      <c r="BO140" s="2">
        <v>104.89</v>
      </c>
      <c r="BP140" s="2"/>
      <c r="BQ140" s="2" t="s">
        <v>661</v>
      </c>
      <c r="BR140" s="2" t="s">
        <v>82</v>
      </c>
      <c r="BS140" s="1" t="s">
        <v>370</v>
      </c>
      <c r="BT140" s="2"/>
      <c r="BU140" s="2"/>
      <c r="BV140" s="2"/>
      <c r="BW140" s="2"/>
      <c r="BX140" s="2"/>
      <c r="BY140" s="2">
        <v>2400</v>
      </c>
      <c r="BZ140" s="2"/>
      <c r="CA140" s="2"/>
      <c r="CB140" s="2"/>
      <c r="CC140" s="2" t="s">
        <v>103</v>
      </c>
      <c r="CD140" s="2">
        <v>7441</v>
      </c>
      <c r="CE140" s="2" t="s">
        <v>86</v>
      </c>
      <c r="CF140" s="2"/>
      <c r="CG140" s="2"/>
      <c r="CH140" s="2"/>
      <c r="CI140" s="2">
        <v>2</v>
      </c>
      <c r="CJ140" s="2" t="s">
        <v>370</v>
      </c>
      <c r="CK140" s="2" t="s">
        <v>184</v>
      </c>
      <c r="CL140" s="2" t="s">
        <v>88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"009936380634"</f>
        <v>009936380634</v>
      </c>
      <c r="F141" s="3">
        <v>43039</v>
      </c>
      <c r="G141" s="2">
        <v>201804</v>
      </c>
      <c r="H141" s="2" t="s">
        <v>74</v>
      </c>
      <c r="I141" s="2" t="s">
        <v>75</v>
      </c>
      <c r="J141" s="2" t="s">
        <v>76</v>
      </c>
      <c r="K141" s="2" t="s">
        <v>77</v>
      </c>
      <c r="L141" s="2" t="s">
        <v>181</v>
      </c>
      <c r="M141" s="2" t="s">
        <v>103</v>
      </c>
      <c r="N141" s="2" t="s">
        <v>662</v>
      </c>
      <c r="O141" s="2" t="s">
        <v>81</v>
      </c>
      <c r="P141" s="2" t="str">
        <f t="shared" si="3"/>
        <v xml:space="preserve">NA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10.37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1</v>
      </c>
      <c r="BJ141" s="2">
        <v>1.2</v>
      </c>
      <c r="BK141" s="2">
        <v>2</v>
      </c>
      <c r="BL141" s="2">
        <v>92.01</v>
      </c>
      <c r="BM141" s="2">
        <v>12.88</v>
      </c>
      <c r="BN141" s="2">
        <v>104.89</v>
      </c>
      <c r="BO141" s="2">
        <v>104.89</v>
      </c>
      <c r="BP141" s="2"/>
      <c r="BQ141" s="2" t="s">
        <v>82</v>
      </c>
      <c r="BR141" s="2" t="s">
        <v>82</v>
      </c>
      <c r="BS141" s="1" t="s">
        <v>370</v>
      </c>
      <c r="BT141" s="2"/>
      <c r="BU141" s="2"/>
      <c r="BV141" s="2"/>
      <c r="BW141" s="2"/>
      <c r="BX141" s="2"/>
      <c r="BY141" s="2">
        <v>6000</v>
      </c>
      <c r="BZ141" s="2"/>
      <c r="CA141" s="2"/>
      <c r="CB141" s="2"/>
      <c r="CC141" s="2" t="s">
        <v>103</v>
      </c>
      <c r="CD141" s="2">
        <v>7459</v>
      </c>
      <c r="CE141" s="2" t="s">
        <v>86</v>
      </c>
      <c r="CF141" s="2"/>
      <c r="CG141" s="2"/>
      <c r="CH141" s="2"/>
      <c r="CI141" s="2">
        <v>2</v>
      </c>
      <c r="CJ141" s="2" t="s">
        <v>370</v>
      </c>
      <c r="CK141" s="2" t="s">
        <v>184</v>
      </c>
      <c r="CL141" s="2" t="s">
        <v>88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"009936380642"</f>
        <v>009936380642</v>
      </c>
      <c r="F142" s="3">
        <v>43039</v>
      </c>
      <c r="G142" s="2">
        <v>201804</v>
      </c>
      <c r="H142" s="2" t="s">
        <v>74</v>
      </c>
      <c r="I142" s="2" t="s">
        <v>75</v>
      </c>
      <c r="J142" s="2" t="s">
        <v>76</v>
      </c>
      <c r="K142" s="2" t="s">
        <v>77</v>
      </c>
      <c r="L142" s="2" t="s">
        <v>141</v>
      </c>
      <c r="M142" s="2" t="s">
        <v>142</v>
      </c>
      <c r="N142" s="2" t="s">
        <v>663</v>
      </c>
      <c r="O142" s="2" t="s">
        <v>81</v>
      </c>
      <c r="P142" s="2" t="str">
        <f t="shared" si="3"/>
        <v xml:space="preserve">NA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7.12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1</v>
      </c>
      <c r="BI142" s="2">
        <v>1</v>
      </c>
      <c r="BJ142" s="2">
        <v>1.2</v>
      </c>
      <c r="BK142" s="2">
        <v>2</v>
      </c>
      <c r="BL142" s="2">
        <v>64.77</v>
      </c>
      <c r="BM142" s="2">
        <v>9.07</v>
      </c>
      <c r="BN142" s="2">
        <v>73.84</v>
      </c>
      <c r="BO142" s="2">
        <v>73.84</v>
      </c>
      <c r="BP142" s="2"/>
      <c r="BQ142" s="2" t="s">
        <v>664</v>
      </c>
      <c r="BR142" s="2" t="s">
        <v>82</v>
      </c>
      <c r="BS142" s="1" t="s">
        <v>370</v>
      </c>
      <c r="BT142" s="2"/>
      <c r="BU142" s="2"/>
      <c r="BV142" s="2"/>
      <c r="BW142" s="2"/>
      <c r="BX142" s="2"/>
      <c r="BY142" s="2">
        <v>6000</v>
      </c>
      <c r="BZ142" s="2"/>
      <c r="CA142" s="2"/>
      <c r="CB142" s="2"/>
      <c r="CC142" s="2" t="s">
        <v>142</v>
      </c>
      <c r="CD142" s="2">
        <v>1459</v>
      </c>
      <c r="CE142" s="2" t="s">
        <v>86</v>
      </c>
      <c r="CF142" s="2"/>
      <c r="CG142" s="2"/>
      <c r="CH142" s="2"/>
      <c r="CI142" s="2">
        <v>1</v>
      </c>
      <c r="CJ142" s="2" t="s">
        <v>370</v>
      </c>
      <c r="CK142" s="2" t="s">
        <v>101</v>
      </c>
      <c r="CL142" s="2" t="s">
        <v>88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"009936380631"</f>
        <v>009936380631</v>
      </c>
      <c r="F143" s="3">
        <v>43039</v>
      </c>
      <c r="G143" s="2">
        <v>201804</v>
      </c>
      <c r="H143" s="2" t="s">
        <v>74</v>
      </c>
      <c r="I143" s="2" t="s">
        <v>75</v>
      </c>
      <c r="J143" s="2" t="s">
        <v>76</v>
      </c>
      <c r="K143" s="2" t="s">
        <v>77</v>
      </c>
      <c r="L143" s="2" t="s">
        <v>146</v>
      </c>
      <c r="M143" s="2" t="s">
        <v>147</v>
      </c>
      <c r="N143" s="2" t="s">
        <v>665</v>
      </c>
      <c r="O143" s="2" t="s">
        <v>81</v>
      </c>
      <c r="P143" s="2" t="str">
        <f t="shared" si="3"/>
        <v xml:space="preserve">NA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7.12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1</v>
      </c>
      <c r="BJ143" s="2">
        <v>1.2</v>
      </c>
      <c r="BK143" s="2">
        <v>2</v>
      </c>
      <c r="BL143" s="2">
        <v>64.77</v>
      </c>
      <c r="BM143" s="2">
        <v>9.07</v>
      </c>
      <c r="BN143" s="2">
        <v>73.84</v>
      </c>
      <c r="BO143" s="2">
        <v>73.84</v>
      </c>
      <c r="BP143" s="2"/>
      <c r="BQ143" s="2" t="s">
        <v>82</v>
      </c>
      <c r="BR143" s="2" t="s">
        <v>82</v>
      </c>
      <c r="BS143" s="1" t="s">
        <v>370</v>
      </c>
      <c r="BT143" s="2"/>
      <c r="BU143" s="2"/>
      <c r="BV143" s="2"/>
      <c r="BW143" s="2"/>
      <c r="BX143" s="2"/>
      <c r="BY143" s="2">
        <v>6000</v>
      </c>
      <c r="BZ143" s="2"/>
      <c r="CA143" s="2"/>
      <c r="CB143" s="2"/>
      <c r="CC143" s="2" t="s">
        <v>147</v>
      </c>
      <c r="CD143" s="2">
        <v>4000</v>
      </c>
      <c r="CE143" s="2" t="s">
        <v>86</v>
      </c>
      <c r="CF143" s="2"/>
      <c r="CG143" s="2"/>
      <c r="CH143" s="2"/>
      <c r="CI143" s="2">
        <v>1</v>
      </c>
      <c r="CJ143" s="2" t="s">
        <v>370</v>
      </c>
      <c r="CK143" s="2" t="s">
        <v>151</v>
      </c>
      <c r="CL143" s="2" t="s">
        <v>88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"009936380640"</f>
        <v>009936380640</v>
      </c>
      <c r="F144" s="3">
        <v>43039</v>
      </c>
      <c r="G144" s="2">
        <v>201804</v>
      </c>
      <c r="H144" s="2" t="s">
        <v>74</v>
      </c>
      <c r="I144" s="2" t="s">
        <v>75</v>
      </c>
      <c r="J144" s="2" t="s">
        <v>76</v>
      </c>
      <c r="K144" s="2" t="s">
        <v>77</v>
      </c>
      <c r="L144" s="2" t="s">
        <v>657</v>
      </c>
      <c r="M144" s="2" t="s">
        <v>658</v>
      </c>
      <c r="N144" s="2" t="s">
        <v>666</v>
      </c>
      <c r="O144" s="2" t="s">
        <v>81</v>
      </c>
      <c r="P144" s="2" t="str">
        <f t="shared" si="3"/>
        <v xml:space="preserve">NA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10.37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0.5</v>
      </c>
      <c r="BJ144" s="2">
        <v>0.2</v>
      </c>
      <c r="BK144" s="2">
        <v>1</v>
      </c>
      <c r="BL144" s="2">
        <v>92.01</v>
      </c>
      <c r="BM144" s="2">
        <v>12.88</v>
      </c>
      <c r="BN144" s="2">
        <v>104.89</v>
      </c>
      <c r="BO144" s="2">
        <v>104.89</v>
      </c>
      <c r="BP144" s="2"/>
      <c r="BQ144" s="2" t="s">
        <v>667</v>
      </c>
      <c r="BR144" s="2" t="s">
        <v>82</v>
      </c>
      <c r="BS144" s="1" t="s">
        <v>370</v>
      </c>
      <c r="BT144" s="2"/>
      <c r="BU144" s="2"/>
      <c r="BV144" s="2"/>
      <c r="BW144" s="2"/>
      <c r="BX144" s="2"/>
      <c r="BY144" s="2">
        <v>1200</v>
      </c>
      <c r="BZ144" s="2"/>
      <c r="CA144" s="2"/>
      <c r="CB144" s="2"/>
      <c r="CC144" s="2" t="s">
        <v>658</v>
      </c>
      <c r="CD144" s="2">
        <v>3900</v>
      </c>
      <c r="CE144" s="2" t="s">
        <v>86</v>
      </c>
      <c r="CF144" s="2"/>
      <c r="CG144" s="2"/>
      <c r="CH144" s="2"/>
      <c r="CI144" s="2">
        <v>2</v>
      </c>
      <c r="CJ144" s="2" t="s">
        <v>370</v>
      </c>
      <c r="CK144" s="2" t="s">
        <v>94</v>
      </c>
      <c r="CL144" s="2" t="s">
        <v>88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"009936380643"</f>
        <v>009936380643</v>
      </c>
      <c r="F145" s="3">
        <v>43039</v>
      </c>
      <c r="G145" s="2">
        <v>201804</v>
      </c>
      <c r="H145" s="2" t="s">
        <v>74</v>
      </c>
      <c r="I145" s="2" t="s">
        <v>75</v>
      </c>
      <c r="J145" s="2" t="s">
        <v>76</v>
      </c>
      <c r="K145" s="2" t="s">
        <v>77</v>
      </c>
      <c r="L145" s="2" t="s">
        <v>234</v>
      </c>
      <c r="M145" s="2" t="s">
        <v>235</v>
      </c>
      <c r="N145" s="2" t="s">
        <v>668</v>
      </c>
      <c r="O145" s="2" t="s">
        <v>81</v>
      </c>
      <c r="P145" s="2" t="str">
        <f t="shared" si="3"/>
        <v xml:space="preserve">NA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7.12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1</v>
      </c>
      <c r="BI145" s="2">
        <v>1</v>
      </c>
      <c r="BJ145" s="2">
        <v>1.2</v>
      </c>
      <c r="BK145" s="2">
        <v>2</v>
      </c>
      <c r="BL145" s="2">
        <v>64.77</v>
      </c>
      <c r="BM145" s="2">
        <v>9.07</v>
      </c>
      <c r="BN145" s="2">
        <v>73.84</v>
      </c>
      <c r="BO145" s="2">
        <v>73.84</v>
      </c>
      <c r="BP145" s="2"/>
      <c r="BQ145" s="2" t="s">
        <v>669</v>
      </c>
      <c r="BR145" s="2" t="s">
        <v>82</v>
      </c>
      <c r="BS145" s="1" t="s">
        <v>370</v>
      </c>
      <c r="BT145" s="2"/>
      <c r="BU145" s="2"/>
      <c r="BV145" s="2"/>
      <c r="BW145" s="2"/>
      <c r="BX145" s="2"/>
      <c r="BY145" s="2">
        <v>6000</v>
      </c>
      <c r="BZ145" s="2"/>
      <c r="CA145" s="2"/>
      <c r="CB145" s="2"/>
      <c r="CC145" s="2" t="s">
        <v>235</v>
      </c>
      <c r="CD145" s="2">
        <v>4300</v>
      </c>
      <c r="CE145" s="2" t="s">
        <v>86</v>
      </c>
      <c r="CF145" s="2"/>
      <c r="CG145" s="2"/>
      <c r="CH145" s="2"/>
      <c r="CI145" s="2">
        <v>1</v>
      </c>
      <c r="CJ145" s="2" t="s">
        <v>370</v>
      </c>
      <c r="CK145" s="2" t="s">
        <v>151</v>
      </c>
      <c r="CL145" s="2" t="s">
        <v>88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"009936380637"</f>
        <v>009936380637</v>
      </c>
      <c r="F146" s="3">
        <v>43039</v>
      </c>
      <c r="G146" s="2">
        <v>201804</v>
      </c>
      <c r="H146" s="2" t="s">
        <v>74</v>
      </c>
      <c r="I146" s="2" t="s">
        <v>75</v>
      </c>
      <c r="J146" s="2" t="s">
        <v>76</v>
      </c>
      <c r="K146" s="2" t="s">
        <v>77</v>
      </c>
      <c r="L146" s="2" t="s">
        <v>670</v>
      </c>
      <c r="M146" s="2" t="s">
        <v>671</v>
      </c>
      <c r="N146" s="2" t="s">
        <v>672</v>
      </c>
      <c r="O146" s="2" t="s">
        <v>81</v>
      </c>
      <c r="P146" s="2" t="str">
        <f t="shared" si="3"/>
        <v xml:space="preserve">NA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10.37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0.5</v>
      </c>
      <c r="BJ146" s="2">
        <v>0.2</v>
      </c>
      <c r="BK146" s="2">
        <v>1</v>
      </c>
      <c r="BL146" s="2">
        <v>92.01</v>
      </c>
      <c r="BM146" s="2">
        <v>12.88</v>
      </c>
      <c r="BN146" s="2">
        <v>104.89</v>
      </c>
      <c r="BO146" s="2">
        <v>104.89</v>
      </c>
      <c r="BP146" s="2"/>
      <c r="BQ146" s="2" t="s">
        <v>673</v>
      </c>
      <c r="BR146" s="2" t="s">
        <v>82</v>
      </c>
      <c r="BS146" s="1" t="s">
        <v>370</v>
      </c>
      <c r="BT146" s="2"/>
      <c r="BU146" s="2"/>
      <c r="BV146" s="2"/>
      <c r="BW146" s="2"/>
      <c r="BX146" s="2"/>
      <c r="BY146" s="2">
        <v>1200</v>
      </c>
      <c r="BZ146" s="2"/>
      <c r="CA146" s="2"/>
      <c r="CB146" s="2"/>
      <c r="CC146" s="2" t="s">
        <v>671</v>
      </c>
      <c r="CD146" s="2">
        <v>7129</v>
      </c>
      <c r="CE146" s="2" t="s">
        <v>86</v>
      </c>
      <c r="CF146" s="2"/>
      <c r="CG146" s="2"/>
      <c r="CH146" s="2"/>
      <c r="CI146" s="2">
        <v>2</v>
      </c>
      <c r="CJ146" s="2" t="s">
        <v>370</v>
      </c>
      <c r="CK146" s="2" t="s">
        <v>184</v>
      </c>
      <c r="CL146" s="2" t="s">
        <v>88</v>
      </c>
      <c r="CM146" s="2"/>
    </row>
    <row r="147" spans="1:91">
      <c r="A147" s="2" t="s">
        <v>71</v>
      </c>
      <c r="B147" s="2" t="s">
        <v>72</v>
      </c>
      <c r="C147" s="2" t="s">
        <v>73</v>
      </c>
      <c r="D147" s="2"/>
      <c r="E147" s="2" t="str">
        <f>"009936380618"</f>
        <v>009936380618</v>
      </c>
      <c r="F147" s="3">
        <v>43039</v>
      </c>
      <c r="G147" s="2">
        <v>201804</v>
      </c>
      <c r="H147" s="2" t="s">
        <v>74</v>
      </c>
      <c r="I147" s="2" t="s">
        <v>75</v>
      </c>
      <c r="J147" s="2" t="s">
        <v>76</v>
      </c>
      <c r="K147" s="2" t="s">
        <v>77</v>
      </c>
      <c r="L147" s="2" t="s">
        <v>206</v>
      </c>
      <c r="M147" s="2" t="s">
        <v>207</v>
      </c>
      <c r="N147" s="2" t="s">
        <v>674</v>
      </c>
      <c r="O147" s="2" t="s">
        <v>81</v>
      </c>
      <c r="P147" s="2" t="str">
        <f t="shared" si="3"/>
        <v xml:space="preserve">NA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7.12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3</v>
      </c>
      <c r="BJ147" s="2">
        <v>3.6</v>
      </c>
      <c r="BK147" s="2">
        <v>4</v>
      </c>
      <c r="BL147" s="2">
        <v>64.77</v>
      </c>
      <c r="BM147" s="2">
        <v>9.07</v>
      </c>
      <c r="BN147" s="2">
        <v>73.84</v>
      </c>
      <c r="BO147" s="2">
        <v>73.84</v>
      </c>
      <c r="BP147" s="2"/>
      <c r="BQ147" s="2" t="s">
        <v>675</v>
      </c>
      <c r="BR147" s="2" t="s">
        <v>82</v>
      </c>
      <c r="BS147" s="1" t="s">
        <v>370</v>
      </c>
      <c r="BT147" s="2"/>
      <c r="BU147" s="2"/>
      <c r="BV147" s="2"/>
      <c r="BW147" s="2"/>
      <c r="BX147" s="2"/>
      <c r="BY147" s="2">
        <v>18000</v>
      </c>
      <c r="BZ147" s="2"/>
      <c r="CA147" s="2"/>
      <c r="CB147" s="2"/>
      <c r="CC147" s="2" t="s">
        <v>207</v>
      </c>
      <c r="CD147" s="2">
        <v>699</v>
      </c>
      <c r="CE147" s="2" t="s">
        <v>86</v>
      </c>
      <c r="CF147" s="2"/>
      <c r="CG147" s="2"/>
      <c r="CH147" s="2"/>
      <c r="CI147" s="2">
        <v>1</v>
      </c>
      <c r="CJ147" s="2" t="s">
        <v>370</v>
      </c>
      <c r="CK147" s="2" t="s">
        <v>87</v>
      </c>
      <c r="CL147" s="2" t="s">
        <v>88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"009936380632"</f>
        <v>009936380632</v>
      </c>
      <c r="F148" s="3">
        <v>43039</v>
      </c>
      <c r="G148" s="2">
        <v>201804</v>
      </c>
      <c r="H148" s="2" t="s">
        <v>74</v>
      </c>
      <c r="I148" s="2" t="s">
        <v>75</v>
      </c>
      <c r="J148" s="2" t="s">
        <v>76</v>
      </c>
      <c r="K148" s="2" t="s">
        <v>77</v>
      </c>
      <c r="L148" s="2" t="s">
        <v>74</v>
      </c>
      <c r="M148" s="2" t="s">
        <v>75</v>
      </c>
      <c r="N148" s="2" t="s">
        <v>676</v>
      </c>
      <c r="O148" s="2" t="s">
        <v>81</v>
      </c>
      <c r="P148" s="2" t="str">
        <f t="shared" si="3"/>
        <v xml:space="preserve">NA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7.12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0.5</v>
      </c>
      <c r="BJ148" s="2">
        <v>0.2</v>
      </c>
      <c r="BK148" s="2">
        <v>1</v>
      </c>
      <c r="BL148" s="2">
        <v>64.77</v>
      </c>
      <c r="BM148" s="2">
        <v>9.07</v>
      </c>
      <c r="BN148" s="2">
        <v>73.84</v>
      </c>
      <c r="BO148" s="2">
        <v>73.84</v>
      </c>
      <c r="BP148" s="2"/>
      <c r="BQ148" s="2" t="s">
        <v>677</v>
      </c>
      <c r="BR148" s="2" t="s">
        <v>82</v>
      </c>
      <c r="BS148" s="1" t="s">
        <v>370</v>
      </c>
      <c r="BT148" s="2"/>
      <c r="BU148" s="2"/>
      <c r="BV148" s="2"/>
      <c r="BW148" s="2"/>
      <c r="BX148" s="2"/>
      <c r="BY148" s="2">
        <v>1200</v>
      </c>
      <c r="BZ148" s="2"/>
      <c r="CA148" s="2"/>
      <c r="CB148" s="2"/>
      <c r="CC148" s="2" t="s">
        <v>75</v>
      </c>
      <c r="CD148" s="2">
        <v>2030</v>
      </c>
      <c r="CE148" s="2" t="s">
        <v>86</v>
      </c>
      <c r="CF148" s="2"/>
      <c r="CG148" s="2"/>
      <c r="CH148" s="2"/>
      <c r="CI148" s="2">
        <v>1</v>
      </c>
      <c r="CJ148" s="2" t="s">
        <v>370</v>
      </c>
      <c r="CK148" s="2" t="s">
        <v>101</v>
      </c>
      <c r="CL148" s="2" t="s">
        <v>88</v>
      </c>
      <c r="CM148" s="2"/>
    </row>
    <row r="149" spans="1:91">
      <c r="A149" s="2" t="s">
        <v>71</v>
      </c>
      <c r="B149" s="2" t="s">
        <v>72</v>
      </c>
      <c r="C149" s="2" t="s">
        <v>73</v>
      </c>
      <c r="D149" s="2"/>
      <c r="E149" s="2" t="str">
        <f>"009936380633"</f>
        <v>009936380633</v>
      </c>
      <c r="F149" s="3">
        <v>43039</v>
      </c>
      <c r="G149" s="2">
        <v>201804</v>
      </c>
      <c r="H149" s="2" t="s">
        <v>74</v>
      </c>
      <c r="I149" s="2" t="s">
        <v>75</v>
      </c>
      <c r="J149" s="2" t="s">
        <v>76</v>
      </c>
      <c r="K149" s="2" t="s">
        <v>77</v>
      </c>
      <c r="L149" s="2" t="s">
        <v>146</v>
      </c>
      <c r="M149" s="2" t="s">
        <v>147</v>
      </c>
      <c r="N149" s="2" t="s">
        <v>678</v>
      </c>
      <c r="O149" s="2" t="s">
        <v>81</v>
      </c>
      <c r="P149" s="2" t="str">
        <f t="shared" si="3"/>
        <v xml:space="preserve">NA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7.12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1</v>
      </c>
      <c r="BJ149" s="2">
        <v>1.2</v>
      </c>
      <c r="BK149" s="2">
        <v>2</v>
      </c>
      <c r="BL149" s="2">
        <v>64.77</v>
      </c>
      <c r="BM149" s="2">
        <v>9.07</v>
      </c>
      <c r="BN149" s="2">
        <v>73.84</v>
      </c>
      <c r="BO149" s="2">
        <v>73.84</v>
      </c>
      <c r="BP149" s="2"/>
      <c r="BQ149" s="2" t="s">
        <v>505</v>
      </c>
      <c r="BR149" s="2" t="s">
        <v>82</v>
      </c>
      <c r="BS149" s="1" t="s">
        <v>370</v>
      </c>
      <c r="BT149" s="2"/>
      <c r="BU149" s="2"/>
      <c r="BV149" s="2"/>
      <c r="BW149" s="2"/>
      <c r="BX149" s="2"/>
      <c r="BY149" s="2">
        <v>6000</v>
      </c>
      <c r="BZ149" s="2"/>
      <c r="CA149" s="2"/>
      <c r="CB149" s="2"/>
      <c r="CC149" s="2" t="s">
        <v>147</v>
      </c>
      <c r="CD149" s="2">
        <v>4001</v>
      </c>
      <c r="CE149" s="2" t="s">
        <v>86</v>
      </c>
      <c r="CF149" s="2"/>
      <c r="CG149" s="2"/>
      <c r="CH149" s="2"/>
      <c r="CI149" s="2">
        <v>1</v>
      </c>
      <c r="CJ149" s="2" t="s">
        <v>370</v>
      </c>
      <c r="CK149" s="2" t="s">
        <v>151</v>
      </c>
      <c r="CL149" s="2" t="s">
        <v>88</v>
      </c>
      <c r="CM149" s="2"/>
    </row>
    <row r="150" spans="1:91">
      <c r="A150" s="2"/>
      <c r="B150" s="2"/>
      <c r="C150" s="2"/>
      <c r="D150" s="2"/>
      <c r="E150" s="2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1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1:91">
      <c r="A151" s="1"/>
      <c r="B151" s="1"/>
      <c r="C151" s="1"/>
      <c r="D151" s="1"/>
      <c r="E151" s="1" t="s">
        <v>679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1632.37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1370.79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471.45</v>
      </c>
      <c r="BD151" s="1">
        <v>0</v>
      </c>
      <c r="BE151" s="1">
        <v>0</v>
      </c>
      <c r="BF151" s="1">
        <v>0</v>
      </c>
      <c r="BG151" s="1">
        <v>0</v>
      </c>
      <c r="BH151" s="1"/>
      <c r="BI151" s="1">
        <v>187.2</v>
      </c>
      <c r="BJ151" s="1">
        <v>137.5</v>
      </c>
      <c r="BK151" s="1">
        <v>272</v>
      </c>
      <c r="BL151" s="1">
        <v>16412.900000000001</v>
      </c>
      <c r="BM151" s="1">
        <v>1587.75</v>
      </c>
      <c r="BN151" s="1">
        <v>18000.650000000001</v>
      </c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</row>
    <row r="152" spans="1:91">
      <c r="A152" s="2"/>
      <c r="B152" s="2"/>
      <c r="C152" s="2"/>
      <c r="D152" s="2"/>
      <c r="E152" s="2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1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1:91">
      <c r="A153" s="2"/>
      <c r="B153" s="2"/>
      <c r="C153" s="2"/>
      <c r="D153" s="2"/>
      <c r="E153" s="2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1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1:91">
      <c r="A154" s="2"/>
      <c r="B154" s="2"/>
      <c r="C154" s="2"/>
      <c r="D154" s="2"/>
      <c r="E154" s="2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1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2017-11-01T07:11:01Z</dcterms:created>
  <dcterms:modified xsi:type="dcterms:W3CDTF">2017-11-01T07:11:12Z</dcterms:modified>
</cp:coreProperties>
</file>