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80" i="1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<sst xmlns="http://schemas.openxmlformats.org/spreadsheetml/2006/main" count="1665" uniqueCount="430">
  <si>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</si>
  <si>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</si>
  <si>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</si>
  <si>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</si>
  <si>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</si>
  <si>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</si>
  <si>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</si>
  <si>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</si>
  <si>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</si>
  <si>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</si>
  <si>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</si>
  <si>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</si>
  <si>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</si>
  <si>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</si>
  <si>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</si>
  <si>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</si>
  <si>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</si>
  <si>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</si>
  <si>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</si>
  <si>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</si>
  <si>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</si>
  <si>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</si>
  <si>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</si>
  <si>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</si>
  <si>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</si>
  <si>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</si>
  <si>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</si>
  <si>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</si>
  <si>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</si>
  <si>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</si>
  <si>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</si>
  <si>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</si>
  <si>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</si>
  <si>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</si>
  <si>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</si>
  <si>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</si>
  <si>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</si>
  <si>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</si>
  <si>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</si>
  <si>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</si>
  <si>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</si>
  <si>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</si>
  <si>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</si>
  <si>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</si>
  <si>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</si>
  <si>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</si>
  <si>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</si>
  <si>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</si>
  <si>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</si>
  <si>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</si>
  <si>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</si>
  <si>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</si>
  <si>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</si>
  <si>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</si>
  <si>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</si>
  <si>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</si>
  <si>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</si>
  <si>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</si>
  <si>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</si>
  <si>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</si>
  <si>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</si>
  <si>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</si>
  <si>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</si>
  <si>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</si>
  <si>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</si>
  <si>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</si>
  <si>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</si>
  <si>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</si>
  <si>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</si>
  <si>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</si>
  <si>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</si>
  <si>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</si>
  <si>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</si>
  <si>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</si>
  <si>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</si>
  <si>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CAPET</t>
  </si>
  <si>
    <t>CAPE TOWN</t>
  </si>
  <si>
    <t xml:space="preserve">PRIONTEX                           </t>
  </si>
  <si>
    <t xml:space="preserve">                                   </t>
  </si>
  <si>
    <t>MIDRA</t>
  </si>
  <si>
    <t>MIDRAND</t>
  </si>
  <si>
    <t xml:space="preserve">PRIONTEX MICRONCLEAM               </t>
  </si>
  <si>
    <t>ON1</t>
  </si>
  <si>
    <t>PAYAL BHAT</t>
  </si>
  <si>
    <t>MARCELLE GORDON</t>
  </si>
  <si>
    <t>jerry</t>
  </si>
  <si>
    <t>yes</t>
  </si>
  <si>
    <t>POD received from cell 0833616148 M</t>
  </si>
  <si>
    <t>PARCEL</t>
  </si>
  <si>
    <t>no</t>
  </si>
  <si>
    <t>JOHAN</t>
  </si>
  <si>
    <t>JOHANNESBURG</t>
  </si>
  <si>
    <t xml:space="preserve">CORPORATE 2000 IMPORTS             </t>
  </si>
  <si>
    <t>JEN OOSTHUIZEN</t>
  </si>
  <si>
    <t>illeg</t>
  </si>
  <si>
    <t>PORT3</t>
  </si>
  <si>
    <t>PORT ELIZABETH</t>
  </si>
  <si>
    <t xml:space="preserve">AVI FIELD MARKETING                </t>
  </si>
  <si>
    <t>EAST</t>
  </si>
  <si>
    <t>EAST LONDON</t>
  </si>
  <si>
    <t>WARREN BAARTMAN</t>
  </si>
  <si>
    <t>MARY</t>
  </si>
  <si>
    <t>Warren</t>
  </si>
  <si>
    <t>POD received from cell 0838920848 M</t>
  </si>
  <si>
    <t>UMTAT</t>
  </si>
  <si>
    <t>UMTATA</t>
  </si>
  <si>
    <t>THULANI MEMANI</t>
  </si>
  <si>
    <t xml:space="preserve">MARY </t>
  </si>
  <si>
    <t>E PAUL</t>
  </si>
  <si>
    <t>GEORG</t>
  </si>
  <si>
    <t>GEORGE</t>
  </si>
  <si>
    <t>JOHN ALLAH</t>
  </si>
  <si>
    <t>llewellyn</t>
  </si>
  <si>
    <t>Late Linehaul Delayed Beyond Skynet Control</t>
  </si>
  <si>
    <t>lnh</t>
  </si>
  <si>
    <t xml:space="preserve">PVT                                </t>
  </si>
  <si>
    <t>RD</t>
  </si>
  <si>
    <t>LYNNE LINDHORST-0413630197</t>
  </si>
  <si>
    <t>lynne</t>
  </si>
  <si>
    <t>POD received from cell 0656506273 M</t>
  </si>
  <si>
    <t>RDX</t>
  </si>
  <si>
    <t xml:space="preserve">AVI FINANCE                        </t>
  </si>
  <si>
    <t>STANF</t>
  </si>
  <si>
    <t>STANDFORD</t>
  </si>
  <si>
    <t xml:space="preserve">I   J                              </t>
  </si>
  <si>
    <t>TEGAN CHRISTIE</t>
  </si>
  <si>
    <t>METHEMBE MOYO</t>
  </si>
  <si>
    <t>PHUMZA</t>
  </si>
  <si>
    <t>POD received from cell 0785909133 M</t>
  </si>
  <si>
    <t>RD3</t>
  </si>
  <si>
    <t>PIET1</t>
  </si>
  <si>
    <t>PIETERMARITZBURG</t>
  </si>
  <si>
    <t xml:space="preserve">IBC                                </t>
  </si>
  <si>
    <t>AVINASH</t>
  </si>
  <si>
    <t>JEANETTE</t>
  </si>
  <si>
    <t>narosha</t>
  </si>
  <si>
    <t>POD received from cell 0737818615 M</t>
  </si>
  <si>
    <t>j17991</t>
  </si>
  <si>
    <t>DURBA</t>
  </si>
  <si>
    <t>DURBAN</t>
  </si>
  <si>
    <t xml:space="preserve">INDIGO BRANDS                      </t>
  </si>
  <si>
    <t>JACKIE THERON</t>
  </si>
  <si>
    <t>KESHIA</t>
  </si>
  <si>
    <t>GCALI</t>
  </si>
  <si>
    <t>POD received from cell 0745037779 M</t>
  </si>
  <si>
    <t>SHIREEN</t>
  </si>
  <si>
    <t>WARREN</t>
  </si>
  <si>
    <t>mary</t>
  </si>
  <si>
    <t>POD received from cell 0847768401 M</t>
  </si>
  <si>
    <t xml:space="preserve">AVI FIELDMARKETING                 </t>
  </si>
  <si>
    <t>MARY GROOTBOOM</t>
  </si>
  <si>
    <t>JOHN ALAH</t>
  </si>
  <si>
    <t>UAT</t>
  </si>
  <si>
    <t xml:space="preserve">AVI FIELD MKTG                     </t>
  </si>
  <si>
    <t>CHANTEL</t>
  </si>
  <si>
    <t>LOUISA</t>
  </si>
  <si>
    <t xml:space="preserve">AVI                                </t>
  </si>
  <si>
    <t>AR SUPPORT</t>
  </si>
  <si>
    <t xml:space="preserve">robert                        </t>
  </si>
  <si>
    <t xml:space="preserve">                                        </t>
  </si>
  <si>
    <t>WHITE</t>
  </si>
  <si>
    <t>WHITE RIVER</t>
  </si>
  <si>
    <t xml:space="preserve">AVI FM                             </t>
  </si>
  <si>
    <t>ZIYAAD</t>
  </si>
  <si>
    <t>SAM MABENA</t>
  </si>
  <si>
    <t>Aphiwe</t>
  </si>
  <si>
    <t>POD received from cell 0739524922 M</t>
  </si>
  <si>
    <t>NELSP</t>
  </si>
  <si>
    <t>NELSPRUIT</t>
  </si>
  <si>
    <t>NONHLANHLA</t>
  </si>
  <si>
    <t>SAM</t>
  </si>
  <si>
    <t>Late linehaul</t>
  </si>
  <si>
    <t>bem</t>
  </si>
  <si>
    <t>UMHLA</t>
  </si>
  <si>
    <t>UMHLANGA ROCKS</t>
  </si>
  <si>
    <t>MAGS PILLAY</t>
  </si>
  <si>
    <t>NADHIR BOODHOO</t>
  </si>
  <si>
    <t xml:space="preserve">mark                          </t>
  </si>
  <si>
    <t xml:space="preserve">POD received from cell 0792438310 M     </t>
  </si>
  <si>
    <t>rd1</t>
  </si>
  <si>
    <t>ZIYAARD</t>
  </si>
  <si>
    <t>RDD</t>
  </si>
  <si>
    <t>BLOE1</t>
  </si>
  <si>
    <t>BLOEMFONTEIN</t>
  </si>
  <si>
    <t xml:space="preserve">AVI FIELD MARKETING-FREE STATE     </t>
  </si>
  <si>
    <t>VERWO</t>
  </si>
  <si>
    <t>CENTURION</t>
  </si>
  <si>
    <t xml:space="preserve">SMARTCREEN TEAM PARK               </t>
  </si>
  <si>
    <t>MORNE</t>
  </si>
  <si>
    <t>NICOLYN</t>
  </si>
  <si>
    <t>TERSIA</t>
  </si>
  <si>
    <t>POD received from cell 0631426232 M</t>
  </si>
  <si>
    <t xml:space="preserve">AVI NBL                            </t>
  </si>
  <si>
    <t>JOYCE SPRANK</t>
  </si>
  <si>
    <t>AMLA KHAN</t>
  </si>
  <si>
    <t>ILLEG</t>
  </si>
  <si>
    <t xml:space="preserve">DR L PILLAY                        </t>
  </si>
  <si>
    <t>natasha</t>
  </si>
  <si>
    <t xml:space="preserve">AVI NATIONAL  BRANDS               </t>
  </si>
  <si>
    <t>PRETO</t>
  </si>
  <si>
    <t>PRETORIA</t>
  </si>
  <si>
    <t xml:space="preserve">AVI FIELD  MARKETING               </t>
  </si>
  <si>
    <t>PIET2</t>
  </si>
  <si>
    <t>PIETERSBURG</t>
  </si>
  <si>
    <t xml:space="preserve">AVI  POLOKWANE                     </t>
  </si>
  <si>
    <t>CHRIS  PHIRI</t>
  </si>
  <si>
    <t>SONAY</t>
  </si>
  <si>
    <t>Chris</t>
  </si>
  <si>
    <t>POD received from cell 0761285291 M</t>
  </si>
  <si>
    <t>.</t>
  </si>
  <si>
    <t>KEMPT</t>
  </si>
  <si>
    <t>KEMPTON PARK</t>
  </si>
  <si>
    <t xml:space="preserve">AVI FIELD MATKETING INLAND WES     </t>
  </si>
  <si>
    <t>JACKIE THERN</t>
  </si>
  <si>
    <t>..</t>
  </si>
  <si>
    <t>africa</t>
  </si>
  <si>
    <t xml:space="preserve">TSI                                </t>
  </si>
  <si>
    <t xml:space="preserve">PVT RESIDENCE                      </t>
  </si>
  <si>
    <t>SDX</t>
  </si>
  <si>
    <t>SDX. DELIVER TONIGHT STILL. ARR BY MARION</t>
  </si>
  <si>
    <t>MELVIN</t>
  </si>
  <si>
    <t>A SMITH</t>
  </si>
  <si>
    <t>FUE / DSD</t>
  </si>
  <si>
    <t>DEL 20 12</t>
  </si>
  <si>
    <t xml:space="preserve">ASPEN PHARMACARE                   </t>
  </si>
  <si>
    <t>CORLIEN SWART</t>
  </si>
  <si>
    <t>Rezaan</t>
  </si>
  <si>
    <t>POD received from cell 0848977566 M</t>
  </si>
  <si>
    <t xml:space="preserve">AVI FIELD MARKETING INLAND         </t>
  </si>
  <si>
    <t>preto</t>
  </si>
  <si>
    <t xml:space="preserve">AVI FIELD MARKETING FACTORY        </t>
  </si>
  <si>
    <t>GILBERT</t>
  </si>
  <si>
    <t>Sonay</t>
  </si>
  <si>
    <t>teb</t>
  </si>
  <si>
    <t>POD received from cell 0729919507 M</t>
  </si>
  <si>
    <t xml:space="preserve">NETCARE PHOLOSO HOSPUATL           </t>
  </si>
  <si>
    <t>SR LIZZY</t>
  </si>
  <si>
    <t>Lizzy</t>
  </si>
  <si>
    <t>POD received from cell 0795513816 M</t>
  </si>
  <si>
    <t>KERSHNIE MOODLEY</t>
  </si>
  <si>
    <t>ROBERT</t>
  </si>
  <si>
    <t>TES</t>
  </si>
  <si>
    <t>KIMBE</t>
  </si>
  <si>
    <t>KIMBERLEY</t>
  </si>
  <si>
    <t xml:space="preserve">LENMED ROYAL HOSP   HEART CNTR     </t>
  </si>
  <si>
    <t>ANTOINETTE TINTINGER</t>
  </si>
  <si>
    <t>Tintinger</t>
  </si>
  <si>
    <t>Missed cutoff</t>
  </si>
  <si>
    <t>tha</t>
  </si>
  <si>
    <t>POD received from cell 0782552431 M</t>
  </si>
  <si>
    <t>MOSSE</t>
  </si>
  <si>
    <t>MOSSEL BAY</t>
  </si>
  <si>
    <t xml:space="preserve">BAYVIEW PRIVATE HOSPITAL           </t>
  </si>
  <si>
    <t>JOHANN GREEFF</t>
  </si>
  <si>
    <t>Roweida</t>
  </si>
  <si>
    <t>RD1</t>
  </si>
  <si>
    <t>RANDB</t>
  </si>
  <si>
    <t>RANDBURG</t>
  </si>
  <si>
    <t xml:space="preserve">ACINO FORENSICS                    </t>
  </si>
  <si>
    <t>RUDO CHIPURIVO</t>
  </si>
  <si>
    <t>Asanda</t>
  </si>
  <si>
    <t>POD received from cell 0765349089 M</t>
  </si>
  <si>
    <t>BOX</t>
  </si>
  <si>
    <t>RD2</t>
  </si>
  <si>
    <t xml:space="preserve">AVI NATIONAL BRANDS                </t>
  </si>
  <si>
    <t>JEGNETTE MOKOKU</t>
  </si>
  <si>
    <t>lindiwe</t>
  </si>
  <si>
    <t>robert</t>
  </si>
  <si>
    <t>QUEEN</t>
  </si>
  <si>
    <t>QUEENSTOWN</t>
  </si>
  <si>
    <t xml:space="preserve">AVI FIELD                          </t>
  </si>
  <si>
    <t>KNYSN</t>
  </si>
  <si>
    <t>KNYSNA</t>
  </si>
  <si>
    <t xml:space="preserve">KNYSNA PRIVATE HOSPITAL            </t>
  </si>
  <si>
    <t>JACO DE VOS</t>
  </si>
  <si>
    <t>H MULLER</t>
  </si>
  <si>
    <t xml:space="preserve">AVIL FIELD MARKETING               </t>
  </si>
  <si>
    <t xml:space="preserve">coll                          </t>
  </si>
  <si>
    <t xml:space="preserve">INDIGO COSMETICS                   </t>
  </si>
  <si>
    <t>FARONA JACOBS</t>
  </si>
  <si>
    <t>ndlebe</t>
  </si>
  <si>
    <t>VANESSA CHRISTIAN</t>
  </si>
  <si>
    <t>A SONGWANGWA</t>
  </si>
  <si>
    <t>methembe</t>
  </si>
  <si>
    <t>LEON  WORREN</t>
  </si>
  <si>
    <t>Jasmine</t>
  </si>
  <si>
    <t>ROMANA KIRSTEN</t>
  </si>
  <si>
    <t>ANNA KHAN</t>
  </si>
  <si>
    <t xml:space="preserve">ERIKA SNYMAN                       </t>
  </si>
  <si>
    <t xml:space="preserve">BYRONY CLARK                       </t>
  </si>
  <si>
    <t>BYRONY CLARK</t>
  </si>
  <si>
    <t>ERIKA SNYMAN</t>
  </si>
  <si>
    <t>POD received from cell 0843680350 M</t>
  </si>
  <si>
    <t xml:space="preserve">AVI FIELD MARKETING KZN            </t>
  </si>
  <si>
    <t>LOUISA VIEIRA</t>
  </si>
  <si>
    <t>CANDICE MURISON</t>
  </si>
  <si>
    <t>AYESHA</t>
  </si>
  <si>
    <t>POD received from cell 0748410312 M</t>
  </si>
  <si>
    <t xml:space="preserve">LMVUYO SEPTEMBER                   </t>
  </si>
  <si>
    <t>NA</t>
  </si>
  <si>
    <t>EMMANUEL</t>
  </si>
  <si>
    <t>Phumeza</t>
  </si>
  <si>
    <t>Outlying delivery location</t>
  </si>
  <si>
    <t>jam</t>
  </si>
  <si>
    <t xml:space="preserve">UNIVERSITAS ACADEMIC HOSP          </t>
  </si>
  <si>
    <t>F MWEGA</t>
  </si>
  <si>
    <t>van der merwe</t>
  </si>
  <si>
    <t>POD received from cell 0672645162 M</t>
  </si>
  <si>
    <t>JEN OOSTHUISEN</t>
  </si>
  <si>
    <t>?</t>
  </si>
  <si>
    <t>LADY</t>
  </si>
  <si>
    <t>LADY GREY</t>
  </si>
  <si>
    <t xml:space="preserve">EMPIKISWENI HOSP PROVINCIAL        </t>
  </si>
  <si>
    <t>ZM WALAZA</t>
  </si>
  <si>
    <t>Z M WALAZA</t>
  </si>
  <si>
    <t>POD received from cell 0824299897 M</t>
  </si>
  <si>
    <t>FAUR1</t>
  </si>
  <si>
    <t>FAURE</t>
  </si>
  <si>
    <t xml:space="preserve">EERSTE RIVER HOSP                  </t>
  </si>
  <si>
    <t>ELMIEN KEKANA</t>
  </si>
  <si>
    <t>b Adams</t>
  </si>
  <si>
    <t>POD received from cell 0761190287 M</t>
  </si>
  <si>
    <t xml:space="preserve">THE SPACE MILL                     </t>
  </si>
  <si>
    <t xml:space="preserve">ITALTILE PLK                       </t>
  </si>
  <si>
    <t>SIAS</t>
  </si>
  <si>
    <t>ZWELAKHE</t>
  </si>
  <si>
    <t>Awilla</t>
  </si>
  <si>
    <t xml:space="preserve">SMART SCREEN                       </t>
  </si>
  <si>
    <t>BRENDA</t>
  </si>
  <si>
    <t xml:space="preserve">INDIGO CPT                         </t>
  </si>
  <si>
    <t>NDLEBE</t>
  </si>
  <si>
    <t xml:space="preserve">LIFE ST DOMINIC S HOSP             </t>
  </si>
  <si>
    <t>HELEN FLANAGAN</t>
  </si>
  <si>
    <t>Johann</t>
  </si>
  <si>
    <t>POD received from cell 0736644806 M</t>
  </si>
  <si>
    <t xml:space="preserve">DR FRANK MICHEALS                  </t>
  </si>
  <si>
    <t>SIG</t>
  </si>
  <si>
    <t>POD received from cell 0817463394 M</t>
  </si>
  <si>
    <t xml:space="preserve">INTETO CONNECT                     </t>
  </si>
  <si>
    <t xml:space="preserve">TAKE A LOT                         </t>
  </si>
  <si>
    <t>Receiving</t>
  </si>
  <si>
    <t>BRADWYN GOLIATH</t>
  </si>
  <si>
    <t>NTHABISENG</t>
  </si>
  <si>
    <t>aya</t>
  </si>
  <si>
    <t>Box</t>
  </si>
  <si>
    <t>EMPAN</t>
  </si>
  <si>
    <t>EMPANGENI</t>
  </si>
  <si>
    <t xml:space="preserve">KING CATSWAYO HEALTH DISTR OFF     </t>
  </si>
  <si>
    <t>MAYAKA NOZIPHO</t>
  </si>
  <si>
    <t>THOLAKELE</t>
  </si>
  <si>
    <t>POD received from cell 0606762579 M</t>
  </si>
  <si>
    <t>rd3</t>
  </si>
  <si>
    <t>CAROLINE EVENT</t>
  </si>
  <si>
    <t>MADHIR BOODHOO</t>
  </si>
  <si>
    <t>Andrew</t>
  </si>
  <si>
    <t>POD received from cell 0619762165 M</t>
  </si>
  <si>
    <t>rd2</t>
  </si>
  <si>
    <t xml:space="preserve">SKYNET                             </t>
  </si>
  <si>
    <t>/</t>
  </si>
  <si>
    <t>gabriella</t>
  </si>
  <si>
    <t xml:space="preserve">PRIOTEX                            </t>
  </si>
  <si>
    <t>TONGA</t>
  </si>
  <si>
    <t>TONGAAT</t>
  </si>
  <si>
    <t xml:space="preserve">JAMINE BERICHON                    </t>
  </si>
  <si>
    <t>JANINE BERICHON</t>
  </si>
  <si>
    <t>Nicholas</t>
  </si>
  <si>
    <t>Appointment required</t>
  </si>
  <si>
    <t>SSH</t>
  </si>
  <si>
    <t>POD received from cell 0732603055 M</t>
  </si>
  <si>
    <t xml:space="preserve">HOLD FOR COLLECTION                </t>
  </si>
  <si>
    <t>MARZANNE KRIEL</t>
  </si>
  <si>
    <t>hold for collection</t>
  </si>
  <si>
    <t xml:space="preserve">MIE                                </t>
  </si>
  <si>
    <t>SMARTSCREEN</t>
  </si>
  <si>
    <t>NIVASHNIE GOVENDER</t>
  </si>
  <si>
    <t>ENV</t>
  </si>
  <si>
    <t xml:space="preserve">VALKENBERG HOSP                    </t>
  </si>
  <si>
    <t>NADHIR BOODHO</t>
  </si>
  <si>
    <t>M Nyandeni</t>
  </si>
  <si>
    <t>POD received from cell 0747227056 M</t>
  </si>
  <si>
    <t>venzile</t>
  </si>
  <si>
    <t>POD received from cell 0672422497 M</t>
  </si>
  <si>
    <t>JACKIE T</t>
  </si>
  <si>
    <t>MORNE VAN ZYL</t>
  </si>
  <si>
    <t>candice</t>
  </si>
  <si>
    <t xml:space="preserve">benya                         </t>
  </si>
  <si>
    <t xml:space="preserve">POD received from cell 0745037779 M     </t>
  </si>
  <si>
    <t xml:space="preserve">PRINTEX CAPE TOWN                  </t>
  </si>
  <si>
    <t>ON2</t>
  </si>
  <si>
    <t>RENEL CROWIE</t>
  </si>
  <si>
    <t>Robyn</t>
  </si>
  <si>
    <t>POD received from cell 0736814363 M</t>
  </si>
  <si>
    <t>capet</t>
  </si>
  <si>
    <t xml:space="preserve">CIRO                               </t>
  </si>
  <si>
    <t>SAM LIVERSAGE</t>
  </si>
  <si>
    <t>shafiek</t>
  </si>
  <si>
    <t>POD received from cell 0638152011 M</t>
  </si>
  <si>
    <t>RDL</t>
  </si>
  <si>
    <t xml:space="preserve">LITTLE MANAGEMENT                  </t>
  </si>
  <si>
    <t>LITTLE MANAGEMENT</t>
  </si>
  <si>
    <t>spri1</t>
  </si>
  <si>
    <t>SPRINGBOK</t>
  </si>
  <si>
    <t xml:space="preserve">SPRINGBOK HOSPITAL XRAY DEPT       </t>
  </si>
  <si>
    <t>SUKY SILVER</t>
  </si>
  <si>
    <t>B WILLEMS</t>
  </si>
  <si>
    <t>RDR</t>
  </si>
  <si>
    <t xml:space="preserve">PRIOTX MICROCLEAN                  </t>
  </si>
  <si>
    <t xml:space="preserve">PRIOTEX MICRONCLEAN                </t>
  </si>
  <si>
    <t>SHAMIL</t>
  </si>
  <si>
    <t>JERRY</t>
  </si>
  <si>
    <t>Frank</t>
  </si>
  <si>
    <t>POD received from cell 0833164881 M</t>
  </si>
  <si>
    <t xml:space="preserve">PRIONTEX MICRONCLEAN               </t>
  </si>
  <si>
    <t>CARLA ETHEL</t>
  </si>
  <si>
    <t>skhumbuzo</t>
  </si>
  <si>
    <t>mmd</t>
  </si>
  <si>
    <t>POD received from cell 0610951998 M</t>
  </si>
  <si>
    <t>ndlele</t>
  </si>
  <si>
    <t>cvd</t>
  </si>
  <si>
    <t>POD received from cell 0764958693 M</t>
  </si>
  <si>
    <t xml:space="preserve">Warren                        </t>
  </si>
  <si>
    <t>Company Closed</t>
  </si>
  <si>
    <t>SYSTEM</t>
  </si>
  <si>
    <t xml:space="preserve">POD received from cell 0838920848 M     </t>
  </si>
  <si>
    <t>HEATHER</t>
  </si>
  <si>
    <t>WORREN BAARTMAN</t>
  </si>
  <si>
    <t xml:space="preserve">GREENCROSS                         </t>
  </si>
  <si>
    <t>LUDI NOELICH</t>
  </si>
  <si>
    <t>Mathews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</si>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</sst>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82"/>
  <sheetViews>
    <sheetView tabSelected="1" topLeftCell="A64" workbookViewId="0">
      <selection activeCell="F85" sqref="F85"/>
    </sheetView>
  </sheetViews>
  <sheetFormatPr defaultRowHeight="15"/>
  <cols>
    <col min="6" max="6" width="14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"009939592658"</f>
        <v>009939592658</v>
      </c>
      <c r="F2" s="3">
        <v>43802</v>
      </c>
      <c r="G2">
        <v>202006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8.58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0.2</v>
      </c>
      <c r="BK2">
        <v>0.5</v>
      </c>
      <c r="BL2" s="4">
        <v>50.45</v>
      </c>
      <c r="BM2" s="4">
        <v>7.57</v>
      </c>
      <c r="BN2" s="4">
        <v>58.02</v>
      </c>
      <c r="BO2" s="4">
        <v>58.02</v>
      </c>
      <c r="BQ2" t="s">
        <v>83</v>
      </c>
      <c r="BR2" t="s">
        <v>84</v>
      </c>
      <c r="BS2" s="3">
        <v>43803</v>
      </c>
      <c r="BT2" s="5">
        <v>0.3611111111111111</v>
      </c>
      <c r="BU2" t="s">
        <v>85</v>
      </c>
      <c r="BV2" t="s">
        <v>86</v>
      </c>
      <c r="BY2">
        <v>764.54</v>
      </c>
      <c r="BZ2" t="s">
        <v>27</v>
      </c>
      <c r="CA2" t="s">
        <v>87</v>
      </c>
      <c r="CC2" t="s">
        <v>80</v>
      </c>
      <c r="CD2">
        <v>1683</v>
      </c>
      <c r="CE2" t="s">
        <v>88</v>
      </c>
      <c r="CF2" s="3">
        <v>43804</v>
      </c>
      <c r="CI2">
        <v>1</v>
      </c>
      <c r="CJ2">
        <v>1</v>
      </c>
      <c r="CK2">
        <v>21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"009939592660"</f>
        <v>009939592660</v>
      </c>
      <c r="F3" s="3">
        <v>43802</v>
      </c>
      <c r="G3">
        <v>202006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8.58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0.8</v>
      </c>
      <c r="BJ3">
        <v>1.5</v>
      </c>
      <c r="BK3">
        <v>1.5</v>
      </c>
      <c r="BL3" s="4">
        <v>50.45</v>
      </c>
      <c r="BM3" s="4">
        <v>7.57</v>
      </c>
      <c r="BN3" s="4">
        <v>58.02</v>
      </c>
      <c r="BO3" s="4">
        <v>58.02</v>
      </c>
      <c r="BQ3" t="s">
        <v>93</v>
      </c>
      <c r="BR3" t="s">
        <v>84</v>
      </c>
      <c r="BS3" s="3">
        <v>43803</v>
      </c>
      <c r="BT3" s="5">
        <v>0.31944444444444448</v>
      </c>
      <c r="BU3" t="s">
        <v>94</v>
      </c>
      <c r="BV3" t="s">
        <v>86</v>
      </c>
      <c r="BY3">
        <v>7573.93</v>
      </c>
      <c r="BZ3" t="s">
        <v>27</v>
      </c>
      <c r="CC3" t="s">
        <v>91</v>
      </c>
      <c r="CD3">
        <v>2000</v>
      </c>
      <c r="CE3" t="s">
        <v>88</v>
      </c>
      <c r="CF3" s="3">
        <v>43804</v>
      </c>
      <c r="CI3">
        <v>1</v>
      </c>
      <c r="CJ3">
        <v>1</v>
      </c>
      <c r="CK3">
        <v>21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"009939176353"</f>
        <v>009939176353</v>
      </c>
      <c r="F4" s="3">
        <v>43802</v>
      </c>
      <c r="G4">
        <v>202006</v>
      </c>
      <c r="H4" t="s">
        <v>95</v>
      </c>
      <c r="I4" t="s">
        <v>96</v>
      </c>
      <c r="J4" t="s">
        <v>97</v>
      </c>
      <c r="K4" t="s">
        <v>78</v>
      </c>
      <c r="L4" t="s">
        <v>98</v>
      </c>
      <c r="M4" t="s">
        <v>99</v>
      </c>
      <c r="N4" t="s">
        <v>97</v>
      </c>
      <c r="O4" t="s">
        <v>82</v>
      </c>
      <c r="P4" t="str">
        <f>"11912270 FM                   "</f>
        <v xml:space="preserve">11912270 FM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12.87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</v>
      </c>
      <c r="BJ4">
        <v>1.2</v>
      </c>
      <c r="BK4">
        <v>3</v>
      </c>
      <c r="BL4" s="4">
        <v>75.66</v>
      </c>
      <c r="BM4" s="4">
        <v>11.35</v>
      </c>
      <c r="BN4" s="4">
        <v>87.01</v>
      </c>
      <c r="BO4" s="4">
        <v>87.01</v>
      </c>
      <c r="BQ4" t="s">
        <v>100</v>
      </c>
      <c r="BR4" t="s">
        <v>101</v>
      </c>
      <c r="BS4" s="3">
        <v>43803</v>
      </c>
      <c r="BT4" s="5">
        <v>0.40625</v>
      </c>
      <c r="BU4" t="s">
        <v>102</v>
      </c>
      <c r="BV4" t="s">
        <v>86</v>
      </c>
      <c r="BY4">
        <v>6000</v>
      </c>
      <c r="BZ4" t="s">
        <v>27</v>
      </c>
      <c r="CA4" t="s">
        <v>103</v>
      </c>
      <c r="CC4" t="s">
        <v>99</v>
      </c>
      <c r="CD4">
        <v>5247</v>
      </c>
      <c r="CE4" t="s">
        <v>88</v>
      </c>
      <c r="CF4" s="3">
        <v>43808</v>
      </c>
      <c r="CI4">
        <v>1</v>
      </c>
      <c r="CJ4">
        <v>1</v>
      </c>
      <c r="CK4">
        <v>21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"009939176351"</f>
        <v>009939176351</v>
      </c>
      <c r="F5" s="3">
        <v>43802</v>
      </c>
      <c r="G5">
        <v>202006</v>
      </c>
      <c r="H5" t="s">
        <v>95</v>
      </c>
      <c r="I5" t="s">
        <v>96</v>
      </c>
      <c r="J5" t="s">
        <v>97</v>
      </c>
      <c r="K5" t="s">
        <v>78</v>
      </c>
      <c r="L5" t="s">
        <v>104</v>
      </c>
      <c r="M5" t="s">
        <v>105</v>
      </c>
      <c r="N5" t="s">
        <v>97</v>
      </c>
      <c r="O5" t="s">
        <v>82</v>
      </c>
      <c r="P5" t="str">
        <f>"11912270 FM                   "</f>
        <v xml:space="preserve">11912270 FM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16.63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 s="4">
        <v>97.75</v>
      </c>
      <c r="BM5" s="4">
        <v>14.66</v>
      </c>
      <c r="BN5" s="4">
        <v>112.41</v>
      </c>
      <c r="BO5" s="4">
        <v>112.41</v>
      </c>
      <c r="BQ5" t="s">
        <v>106</v>
      </c>
      <c r="BR5" t="s">
        <v>107</v>
      </c>
      <c r="BS5" s="3">
        <v>43804</v>
      </c>
      <c r="BT5" s="5">
        <v>0.43611111111111112</v>
      </c>
      <c r="BU5" t="s">
        <v>108</v>
      </c>
      <c r="BV5" t="s">
        <v>86</v>
      </c>
      <c r="BY5">
        <v>1200</v>
      </c>
      <c r="BZ5" t="s">
        <v>27</v>
      </c>
      <c r="CC5" t="s">
        <v>105</v>
      </c>
      <c r="CD5">
        <v>5099</v>
      </c>
      <c r="CE5" t="s">
        <v>88</v>
      </c>
      <c r="CF5" s="3">
        <v>43808</v>
      </c>
      <c r="CI5">
        <v>3</v>
      </c>
      <c r="CJ5">
        <v>2</v>
      </c>
      <c r="CK5">
        <v>23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"009939176352"</f>
        <v>009939176352</v>
      </c>
      <c r="F6" s="3">
        <v>43802</v>
      </c>
      <c r="G6">
        <v>202006</v>
      </c>
      <c r="H6" t="s">
        <v>95</v>
      </c>
      <c r="I6" t="s">
        <v>96</v>
      </c>
      <c r="J6" t="s">
        <v>97</v>
      </c>
      <c r="K6" t="s">
        <v>78</v>
      </c>
      <c r="L6" t="s">
        <v>109</v>
      </c>
      <c r="M6" t="s">
        <v>110</v>
      </c>
      <c r="N6" t="s">
        <v>97</v>
      </c>
      <c r="O6" t="s">
        <v>82</v>
      </c>
      <c r="P6" t="str">
        <f>"11912270 FM                   "</f>
        <v xml:space="preserve">11912270 FM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8.58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50.45</v>
      </c>
      <c r="BM6" s="4">
        <v>7.57</v>
      </c>
      <c r="BN6" s="4">
        <v>58.02</v>
      </c>
      <c r="BO6" s="4">
        <v>58.02</v>
      </c>
      <c r="BQ6" t="s">
        <v>111</v>
      </c>
      <c r="BR6" t="s">
        <v>101</v>
      </c>
      <c r="BS6" s="3">
        <v>43804</v>
      </c>
      <c r="BT6" s="5">
        <v>0.4201388888888889</v>
      </c>
      <c r="BU6" t="s">
        <v>112</v>
      </c>
      <c r="BV6" t="s">
        <v>89</v>
      </c>
      <c r="BW6" t="s">
        <v>113</v>
      </c>
      <c r="BX6" t="s">
        <v>114</v>
      </c>
      <c r="BY6">
        <v>1200</v>
      </c>
      <c r="BZ6" t="s">
        <v>27</v>
      </c>
      <c r="CC6" t="s">
        <v>110</v>
      </c>
      <c r="CD6">
        <v>6530</v>
      </c>
      <c r="CE6" t="s">
        <v>88</v>
      </c>
      <c r="CF6" s="3">
        <v>43808</v>
      </c>
      <c r="CI6">
        <v>1</v>
      </c>
      <c r="CJ6">
        <v>2</v>
      </c>
      <c r="CK6">
        <v>21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"009939592659"</f>
        <v>009939592659</v>
      </c>
      <c r="F7" s="3">
        <v>43802</v>
      </c>
      <c r="G7">
        <v>202006</v>
      </c>
      <c r="H7" t="s">
        <v>75</v>
      </c>
      <c r="I7" t="s">
        <v>76</v>
      </c>
      <c r="J7" t="s">
        <v>77</v>
      </c>
      <c r="K7" t="s">
        <v>78</v>
      </c>
      <c r="L7" t="s">
        <v>95</v>
      </c>
      <c r="M7" t="s">
        <v>96</v>
      </c>
      <c r="N7" t="s">
        <v>115</v>
      </c>
      <c r="O7" t="s">
        <v>116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17.43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8.6999999999999993</v>
      </c>
      <c r="BJ7">
        <v>8.6999999999999993</v>
      </c>
      <c r="BK7">
        <v>9</v>
      </c>
      <c r="BL7" s="4">
        <v>107.47</v>
      </c>
      <c r="BM7" s="4">
        <v>16.12</v>
      </c>
      <c r="BN7" s="4">
        <v>123.59</v>
      </c>
      <c r="BO7" s="4">
        <v>123.59</v>
      </c>
      <c r="BQ7" t="s">
        <v>117</v>
      </c>
      <c r="BR7" t="s">
        <v>84</v>
      </c>
      <c r="BS7" s="3">
        <v>43803</v>
      </c>
      <c r="BT7" s="5">
        <v>0.72569444444444453</v>
      </c>
      <c r="BU7" t="s">
        <v>118</v>
      </c>
      <c r="BV7" t="s">
        <v>86</v>
      </c>
      <c r="BY7">
        <v>43498.98</v>
      </c>
      <c r="CA7" t="s">
        <v>119</v>
      </c>
      <c r="CC7" t="s">
        <v>96</v>
      </c>
      <c r="CD7">
        <v>6001</v>
      </c>
      <c r="CE7" t="s">
        <v>88</v>
      </c>
      <c r="CF7" s="3">
        <v>43804</v>
      </c>
      <c r="CI7">
        <v>2</v>
      </c>
      <c r="CJ7">
        <v>1</v>
      </c>
      <c r="CK7" t="s">
        <v>120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"009939209575"</f>
        <v>009939209575</v>
      </c>
      <c r="F8" s="3">
        <v>43801</v>
      </c>
      <c r="G8">
        <v>202006</v>
      </c>
      <c r="H8" t="s">
        <v>90</v>
      </c>
      <c r="I8" t="s">
        <v>91</v>
      </c>
      <c r="J8" t="s">
        <v>121</v>
      </c>
      <c r="K8" t="s">
        <v>78</v>
      </c>
      <c r="L8" t="s">
        <v>122</v>
      </c>
      <c r="M8" t="s">
        <v>123</v>
      </c>
      <c r="N8" t="s">
        <v>124</v>
      </c>
      <c r="O8" t="s">
        <v>116</v>
      </c>
      <c r="P8" t="str">
        <f>"1100500 HR 460040             "</f>
        <v xml:space="preserve">1100500 HR 460040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20.92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 s="4">
        <v>127.98</v>
      </c>
      <c r="BM8" s="4">
        <v>19.2</v>
      </c>
      <c r="BN8" s="4">
        <v>147.18</v>
      </c>
      <c r="BO8" s="4">
        <v>147.18</v>
      </c>
      <c r="BQ8" t="s">
        <v>125</v>
      </c>
      <c r="BR8" t="s">
        <v>126</v>
      </c>
      <c r="BS8" s="3">
        <v>43803</v>
      </c>
      <c r="BT8" s="5">
        <v>0.41111111111111115</v>
      </c>
      <c r="BU8" t="s">
        <v>127</v>
      </c>
      <c r="BV8" t="s">
        <v>86</v>
      </c>
      <c r="BY8">
        <v>1200</v>
      </c>
      <c r="CA8" t="s">
        <v>128</v>
      </c>
      <c r="CC8" t="s">
        <v>123</v>
      </c>
      <c r="CD8">
        <v>7220</v>
      </c>
      <c r="CE8" t="s">
        <v>88</v>
      </c>
      <c r="CF8" s="3">
        <v>43805</v>
      </c>
      <c r="CI8">
        <v>3</v>
      </c>
      <c r="CJ8">
        <v>2</v>
      </c>
      <c r="CK8" t="s">
        <v>129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"009939209574"</f>
        <v>009939209574</v>
      </c>
      <c r="F9" s="3">
        <v>43801</v>
      </c>
      <c r="G9">
        <v>202006</v>
      </c>
      <c r="H9" t="s">
        <v>90</v>
      </c>
      <c r="I9" t="s">
        <v>91</v>
      </c>
      <c r="J9" t="s">
        <v>121</v>
      </c>
      <c r="K9" t="s">
        <v>78</v>
      </c>
      <c r="L9" t="s">
        <v>130</v>
      </c>
      <c r="M9" t="s">
        <v>131</v>
      </c>
      <c r="N9" t="s">
        <v>132</v>
      </c>
      <c r="O9" t="s">
        <v>116</v>
      </c>
      <c r="P9" t="str">
        <f>"11004530FN 480040             "</f>
        <v xml:space="preserve">11004530FN 480040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17.43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1.3</v>
      </c>
      <c r="BJ9">
        <v>1.5</v>
      </c>
      <c r="BK9">
        <v>2</v>
      </c>
      <c r="BL9" s="4">
        <v>107.47</v>
      </c>
      <c r="BM9" s="4">
        <v>16.12</v>
      </c>
      <c r="BN9" s="4">
        <v>123.59</v>
      </c>
      <c r="BO9" s="4">
        <v>123.59</v>
      </c>
      <c r="BQ9" t="s">
        <v>133</v>
      </c>
      <c r="BR9" t="s">
        <v>134</v>
      </c>
      <c r="BS9" s="3">
        <v>43802</v>
      </c>
      <c r="BT9" s="5">
        <v>0.44097222222222227</v>
      </c>
      <c r="BU9" t="s">
        <v>135</v>
      </c>
      <c r="BV9" t="s">
        <v>86</v>
      </c>
      <c r="BY9">
        <v>7272.4</v>
      </c>
      <c r="CA9" t="s">
        <v>136</v>
      </c>
      <c r="CC9" t="s">
        <v>131</v>
      </c>
      <c r="CD9">
        <v>3200</v>
      </c>
      <c r="CE9" t="s">
        <v>88</v>
      </c>
      <c r="CF9" s="3">
        <v>43803</v>
      </c>
      <c r="CI9">
        <v>1</v>
      </c>
      <c r="CJ9">
        <v>1</v>
      </c>
      <c r="CK9" t="s">
        <v>120</v>
      </c>
      <c r="CL9" t="s">
        <v>89</v>
      </c>
    </row>
    <row r="10" spans="1:92">
      <c r="A10" t="s">
        <v>137</v>
      </c>
      <c r="B10" t="s">
        <v>73</v>
      </c>
      <c r="C10" t="s">
        <v>74</v>
      </c>
      <c r="E10" t="str">
        <f>"029908434762"</f>
        <v>029908434762</v>
      </c>
      <c r="F10" s="3">
        <v>43802</v>
      </c>
      <c r="G10">
        <v>202006</v>
      </c>
      <c r="H10" t="s">
        <v>138</v>
      </c>
      <c r="I10" t="s">
        <v>139</v>
      </c>
      <c r="J10" t="s">
        <v>97</v>
      </c>
      <c r="K10" t="s">
        <v>78</v>
      </c>
      <c r="L10" t="s">
        <v>75</v>
      </c>
      <c r="M10" t="s">
        <v>76</v>
      </c>
      <c r="N10" t="s">
        <v>140</v>
      </c>
      <c r="O10" t="s">
        <v>82</v>
      </c>
      <c r="P10" t="str">
        <f>"119 422 70FM AYESHA           "</f>
        <v xml:space="preserve">119 422 70FM AYESHA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8.58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1.1000000000000001</v>
      </c>
      <c r="BJ10">
        <v>0.7</v>
      </c>
      <c r="BK10">
        <v>1.5</v>
      </c>
      <c r="BL10" s="4">
        <v>50.45</v>
      </c>
      <c r="BM10" s="4">
        <v>7.57</v>
      </c>
      <c r="BN10" s="4">
        <v>58.02</v>
      </c>
      <c r="BO10" s="4">
        <v>58.02</v>
      </c>
      <c r="BQ10" t="s">
        <v>141</v>
      </c>
      <c r="BR10" t="s">
        <v>142</v>
      </c>
      <c r="BS10" s="3">
        <v>43803</v>
      </c>
      <c r="BT10" s="5">
        <v>0.4375</v>
      </c>
      <c r="BU10" t="s">
        <v>143</v>
      </c>
      <c r="BV10" t="s">
        <v>86</v>
      </c>
      <c r="BY10">
        <v>3600</v>
      </c>
      <c r="BZ10" t="s">
        <v>27</v>
      </c>
      <c r="CA10" t="s">
        <v>144</v>
      </c>
      <c r="CC10" t="s">
        <v>76</v>
      </c>
      <c r="CD10">
        <v>8000</v>
      </c>
      <c r="CE10" t="s">
        <v>88</v>
      </c>
      <c r="CF10" s="3">
        <v>43804</v>
      </c>
      <c r="CI10">
        <v>1</v>
      </c>
      <c r="CJ10">
        <v>1</v>
      </c>
      <c r="CK10">
        <v>21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"039902791456"</f>
        <v>039902791456</v>
      </c>
      <c r="F11" s="3">
        <v>43803</v>
      </c>
      <c r="G11">
        <v>202006</v>
      </c>
      <c r="H11" t="s">
        <v>98</v>
      </c>
      <c r="I11" t="s">
        <v>99</v>
      </c>
      <c r="J11" t="s">
        <v>97</v>
      </c>
      <c r="K11" t="s">
        <v>78</v>
      </c>
      <c r="L11" t="s">
        <v>95</v>
      </c>
      <c r="M11" t="s">
        <v>96</v>
      </c>
      <c r="N11" t="s">
        <v>97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8.58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0.3</v>
      </c>
      <c r="BK11">
        <v>1</v>
      </c>
      <c r="BL11" s="4">
        <v>50.45</v>
      </c>
      <c r="BM11" s="4">
        <v>7.57</v>
      </c>
      <c r="BN11" s="4">
        <v>58.02</v>
      </c>
      <c r="BO11" s="4">
        <v>58.02</v>
      </c>
      <c r="BQ11" t="s">
        <v>145</v>
      </c>
      <c r="BR11" t="s">
        <v>146</v>
      </c>
      <c r="BS11" s="3">
        <v>43804</v>
      </c>
      <c r="BT11" s="5">
        <v>0.35416666666666669</v>
      </c>
      <c r="BU11" t="s">
        <v>147</v>
      </c>
      <c r="BV11" t="s">
        <v>86</v>
      </c>
      <c r="BY11">
        <v>1665</v>
      </c>
      <c r="BZ11" t="s">
        <v>27</v>
      </c>
      <c r="CA11" t="s">
        <v>148</v>
      </c>
      <c r="CC11" t="s">
        <v>96</v>
      </c>
      <c r="CD11">
        <v>6000</v>
      </c>
      <c r="CF11" s="3">
        <v>43805</v>
      </c>
      <c r="CI11">
        <v>1</v>
      </c>
      <c r="CJ11">
        <v>1</v>
      </c>
      <c r="CK11">
        <v>21</v>
      </c>
      <c r="CL11" t="s">
        <v>89</v>
      </c>
    </row>
    <row r="12" spans="1:92">
      <c r="A12" t="s">
        <v>137</v>
      </c>
      <c r="B12" t="s">
        <v>73</v>
      </c>
      <c r="C12" t="s">
        <v>74</v>
      </c>
      <c r="E12" t="str">
        <f>"039902828730"</f>
        <v>039902828730</v>
      </c>
      <c r="F12" s="3">
        <v>43803</v>
      </c>
      <c r="G12">
        <v>202006</v>
      </c>
      <c r="H12" t="s">
        <v>109</v>
      </c>
      <c r="I12" t="s">
        <v>110</v>
      </c>
      <c r="J12" t="s">
        <v>149</v>
      </c>
      <c r="K12" t="s">
        <v>78</v>
      </c>
      <c r="L12" t="s">
        <v>95</v>
      </c>
      <c r="M12" t="s">
        <v>96</v>
      </c>
      <c r="N12" t="s">
        <v>149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8.58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 s="4">
        <v>50.45</v>
      </c>
      <c r="BM12" s="4">
        <v>7.57</v>
      </c>
      <c r="BN12" s="4">
        <v>58.02</v>
      </c>
      <c r="BO12" s="4">
        <v>58.02</v>
      </c>
      <c r="BQ12" t="s">
        <v>150</v>
      </c>
      <c r="BR12" t="s">
        <v>151</v>
      </c>
      <c r="BS12" s="3">
        <v>43805</v>
      </c>
      <c r="BT12" s="5">
        <v>0.35625000000000001</v>
      </c>
      <c r="BU12" t="s">
        <v>147</v>
      </c>
      <c r="BV12" t="s">
        <v>89</v>
      </c>
      <c r="BW12" t="s">
        <v>113</v>
      </c>
      <c r="BX12" t="s">
        <v>152</v>
      </c>
      <c r="BY12">
        <v>1200</v>
      </c>
      <c r="BZ12" t="s">
        <v>27</v>
      </c>
      <c r="CA12" t="s">
        <v>148</v>
      </c>
      <c r="CC12" t="s">
        <v>96</v>
      </c>
      <c r="CD12">
        <v>6045</v>
      </c>
      <c r="CE12" t="s">
        <v>88</v>
      </c>
      <c r="CF12" s="3">
        <v>43808</v>
      </c>
      <c r="CI12">
        <v>1</v>
      </c>
      <c r="CJ12">
        <v>2</v>
      </c>
      <c r="CK12">
        <v>21</v>
      </c>
      <c r="CL12" t="s">
        <v>89</v>
      </c>
    </row>
    <row r="13" spans="1:92">
      <c r="A13" t="s">
        <v>137</v>
      </c>
      <c r="B13" t="s">
        <v>73</v>
      </c>
      <c r="C13" t="s">
        <v>74</v>
      </c>
      <c r="E13" t="str">
        <f>"029908434763"</f>
        <v>029908434763</v>
      </c>
      <c r="F13" s="3">
        <v>43803</v>
      </c>
      <c r="G13">
        <v>202006</v>
      </c>
      <c r="H13" t="s">
        <v>138</v>
      </c>
      <c r="I13" t="s">
        <v>139</v>
      </c>
      <c r="J13" t="s">
        <v>97</v>
      </c>
      <c r="K13" t="s">
        <v>78</v>
      </c>
      <c r="L13" t="s">
        <v>95</v>
      </c>
      <c r="M13" t="s">
        <v>96</v>
      </c>
      <c r="N13" t="s">
        <v>153</v>
      </c>
      <c r="O13" t="s">
        <v>82</v>
      </c>
      <c r="P13" t="str">
        <f>"119 122 70FM                  "</f>
        <v xml:space="preserve">119 122 70FM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8.58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50.45</v>
      </c>
      <c r="BM13" s="4">
        <v>7.57</v>
      </c>
      <c r="BN13" s="4">
        <v>58.02</v>
      </c>
      <c r="BO13" s="4">
        <v>58.02</v>
      </c>
      <c r="BQ13" t="s">
        <v>154</v>
      </c>
      <c r="BR13" t="s">
        <v>155</v>
      </c>
      <c r="BS13" s="3">
        <v>43804</v>
      </c>
      <c r="BT13" s="5">
        <v>0.35416666666666669</v>
      </c>
      <c r="BU13" t="s">
        <v>147</v>
      </c>
      <c r="BV13" t="s">
        <v>86</v>
      </c>
      <c r="BY13">
        <v>1200</v>
      </c>
      <c r="BZ13" t="s">
        <v>27</v>
      </c>
      <c r="CA13" t="s">
        <v>148</v>
      </c>
      <c r="CC13" t="s">
        <v>96</v>
      </c>
      <c r="CD13">
        <v>6000</v>
      </c>
      <c r="CE13" t="s">
        <v>88</v>
      </c>
      <c r="CF13" s="3">
        <v>43805</v>
      </c>
      <c r="CI13">
        <v>1</v>
      </c>
      <c r="CJ13">
        <v>1</v>
      </c>
      <c r="CK13">
        <v>21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"009939176354"</f>
        <v>009939176354</v>
      </c>
      <c r="F14" s="3">
        <v>43803</v>
      </c>
      <c r="G14">
        <v>202006</v>
      </c>
      <c r="H14" t="s">
        <v>95</v>
      </c>
      <c r="I14" t="s">
        <v>96</v>
      </c>
      <c r="J14" t="s">
        <v>97</v>
      </c>
      <c r="K14" t="s">
        <v>78</v>
      </c>
      <c r="L14" t="s">
        <v>90</v>
      </c>
      <c r="M14" t="s">
        <v>91</v>
      </c>
      <c r="N14" t="s">
        <v>156</v>
      </c>
      <c r="O14" t="s">
        <v>82</v>
      </c>
      <c r="P14" t="str">
        <f>"11912270 FM                   "</f>
        <v xml:space="preserve">11912270 FM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8.58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 s="4">
        <v>50.45</v>
      </c>
      <c r="BM14" s="4">
        <v>7.57</v>
      </c>
      <c r="BN14" s="4">
        <v>58.02</v>
      </c>
      <c r="BO14" s="4">
        <v>58.02</v>
      </c>
      <c r="BQ14" t="s">
        <v>157</v>
      </c>
      <c r="BR14" t="s">
        <v>101</v>
      </c>
      <c r="BS14" s="3">
        <v>43804</v>
      </c>
      <c r="BT14" s="5">
        <v>0.32291666666666669</v>
      </c>
      <c r="BU14" t="s">
        <v>158</v>
      </c>
      <c r="BV14" t="s">
        <v>86</v>
      </c>
      <c r="BY14">
        <v>1200</v>
      </c>
      <c r="BZ14" t="s">
        <v>27</v>
      </c>
      <c r="CA14" t="s">
        <v>159</v>
      </c>
      <c r="CC14" t="s">
        <v>91</v>
      </c>
      <c r="CD14">
        <v>2021</v>
      </c>
      <c r="CE14" t="s">
        <v>88</v>
      </c>
      <c r="CF14" s="3">
        <v>43805</v>
      </c>
      <c r="CI14">
        <v>1</v>
      </c>
      <c r="CJ14">
        <v>1</v>
      </c>
      <c r="CK14">
        <v>21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"009938740902"</f>
        <v>009938740902</v>
      </c>
      <c r="F15" s="3">
        <v>43804</v>
      </c>
      <c r="G15">
        <v>202006</v>
      </c>
      <c r="H15" t="s">
        <v>160</v>
      </c>
      <c r="I15" t="s">
        <v>161</v>
      </c>
      <c r="J15" t="s">
        <v>149</v>
      </c>
      <c r="K15" t="s">
        <v>78</v>
      </c>
      <c r="L15" t="s">
        <v>90</v>
      </c>
      <c r="M15" t="s">
        <v>91</v>
      </c>
      <c r="N15" t="s">
        <v>162</v>
      </c>
      <c r="O15" t="s">
        <v>82</v>
      </c>
      <c r="P15" t="str">
        <f>"....                          "</f>
        <v xml:space="preserve">....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8.58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 s="4">
        <v>50.45</v>
      </c>
      <c r="BM15" s="4">
        <v>7.57</v>
      </c>
      <c r="BN15" s="4">
        <v>58.02</v>
      </c>
      <c r="BO15" s="4">
        <v>58.02</v>
      </c>
      <c r="BQ15" t="s">
        <v>163</v>
      </c>
      <c r="BR15" t="s">
        <v>164</v>
      </c>
      <c r="BS15" s="3">
        <v>43805</v>
      </c>
      <c r="BT15" s="5">
        <v>0.34375</v>
      </c>
      <c r="BU15" t="s">
        <v>165</v>
      </c>
      <c r="BV15" t="s">
        <v>86</v>
      </c>
      <c r="BY15">
        <v>1200</v>
      </c>
      <c r="BZ15" t="s">
        <v>27</v>
      </c>
      <c r="CA15" t="s">
        <v>166</v>
      </c>
      <c r="CC15" t="s">
        <v>91</v>
      </c>
      <c r="CD15">
        <v>2000</v>
      </c>
      <c r="CE15" t="s">
        <v>88</v>
      </c>
      <c r="CF15" s="3">
        <v>43808</v>
      </c>
      <c r="CI15">
        <v>1</v>
      </c>
      <c r="CJ15">
        <v>1</v>
      </c>
      <c r="CK15">
        <v>21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"009938740904"</f>
        <v>009938740904</v>
      </c>
      <c r="F16" s="3">
        <v>43802</v>
      </c>
      <c r="G16">
        <v>202006</v>
      </c>
      <c r="H16" t="s">
        <v>167</v>
      </c>
      <c r="I16" t="s">
        <v>168</v>
      </c>
      <c r="J16" t="s">
        <v>162</v>
      </c>
      <c r="K16" t="s">
        <v>78</v>
      </c>
      <c r="L16" t="s">
        <v>90</v>
      </c>
      <c r="M16" t="s">
        <v>91</v>
      </c>
      <c r="N16" t="s">
        <v>162</v>
      </c>
      <c r="O16" t="s">
        <v>82</v>
      </c>
      <c r="P16" t="str">
        <f>"....                          "</f>
        <v xml:space="preserve">....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8.58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 s="4">
        <v>50.45</v>
      </c>
      <c r="BM16" s="4">
        <v>7.57</v>
      </c>
      <c r="BN16" s="4">
        <v>58.02</v>
      </c>
      <c r="BO16" s="4">
        <v>58.02</v>
      </c>
      <c r="BQ16" t="s">
        <v>169</v>
      </c>
      <c r="BR16" t="s">
        <v>170</v>
      </c>
      <c r="BS16" s="3">
        <v>43805</v>
      </c>
      <c r="BT16" s="5">
        <v>0.34375</v>
      </c>
      <c r="BU16" t="s">
        <v>165</v>
      </c>
      <c r="BV16" t="s">
        <v>89</v>
      </c>
      <c r="BW16" t="s">
        <v>171</v>
      </c>
      <c r="BX16" t="s">
        <v>172</v>
      </c>
      <c r="BY16">
        <v>1200</v>
      </c>
      <c r="BZ16" t="s">
        <v>27</v>
      </c>
      <c r="CA16" t="s">
        <v>166</v>
      </c>
      <c r="CC16" t="s">
        <v>91</v>
      </c>
      <c r="CD16">
        <v>2000</v>
      </c>
      <c r="CE16" t="s">
        <v>88</v>
      </c>
      <c r="CF16" s="3">
        <v>43808</v>
      </c>
      <c r="CI16">
        <v>1</v>
      </c>
      <c r="CJ16">
        <v>3</v>
      </c>
      <c r="CK16">
        <v>21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"009938636333"</f>
        <v>009938636333</v>
      </c>
      <c r="F17" s="3">
        <v>43804</v>
      </c>
      <c r="G17">
        <v>202006</v>
      </c>
      <c r="H17" t="s">
        <v>90</v>
      </c>
      <c r="I17" t="s">
        <v>91</v>
      </c>
      <c r="J17" t="s">
        <v>77</v>
      </c>
      <c r="K17" t="s">
        <v>78</v>
      </c>
      <c r="L17" t="s">
        <v>173</v>
      </c>
      <c r="M17" t="s">
        <v>174</v>
      </c>
      <c r="N17" t="s">
        <v>77</v>
      </c>
      <c r="O17" t="s">
        <v>116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73.08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8</v>
      </c>
      <c r="BI17">
        <v>45.6</v>
      </c>
      <c r="BJ17">
        <v>134.80000000000001</v>
      </c>
      <c r="BK17">
        <v>135</v>
      </c>
      <c r="BL17" s="4">
        <v>434.56</v>
      </c>
      <c r="BM17" s="4">
        <v>65.180000000000007</v>
      </c>
      <c r="BN17" s="4">
        <v>499.74</v>
      </c>
      <c r="BO17" s="4">
        <v>499.74</v>
      </c>
      <c r="BQ17" t="s">
        <v>175</v>
      </c>
      <c r="BR17" t="s">
        <v>176</v>
      </c>
      <c r="BS17" s="3">
        <v>43805</v>
      </c>
      <c r="BT17" s="5">
        <v>0.61458333333333337</v>
      </c>
      <c r="BU17" t="s">
        <v>177</v>
      </c>
      <c r="BV17" t="s">
        <v>86</v>
      </c>
      <c r="BY17">
        <v>673892.08</v>
      </c>
      <c r="CA17" t="s">
        <v>178</v>
      </c>
      <c r="CC17" t="s">
        <v>174</v>
      </c>
      <c r="CD17">
        <v>4300</v>
      </c>
      <c r="CE17" t="s">
        <v>88</v>
      </c>
      <c r="CF17" s="3">
        <v>43808</v>
      </c>
      <c r="CI17">
        <v>1</v>
      </c>
      <c r="CJ17">
        <v>1</v>
      </c>
      <c r="CK17" t="s">
        <v>179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"009938740903"</f>
        <v>009938740903</v>
      </c>
      <c r="F18" s="3">
        <v>43804</v>
      </c>
      <c r="G18">
        <v>202006</v>
      </c>
      <c r="H18" t="s">
        <v>160</v>
      </c>
      <c r="I18" t="s">
        <v>161</v>
      </c>
      <c r="J18" t="s">
        <v>149</v>
      </c>
      <c r="K18" t="s">
        <v>78</v>
      </c>
      <c r="L18" t="s">
        <v>90</v>
      </c>
      <c r="M18" t="s">
        <v>91</v>
      </c>
      <c r="N18" t="s">
        <v>162</v>
      </c>
      <c r="O18" t="s">
        <v>116</v>
      </c>
      <c r="P18" t="str">
        <f>"...                           "</f>
        <v xml:space="preserve">...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16.09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 s="4">
        <v>99.59</v>
      </c>
      <c r="BM18" s="4">
        <v>14.94</v>
      </c>
      <c r="BN18" s="4">
        <v>114.53</v>
      </c>
      <c r="BO18" s="4">
        <v>114.53</v>
      </c>
      <c r="BQ18" t="s">
        <v>180</v>
      </c>
      <c r="BR18" t="s">
        <v>170</v>
      </c>
      <c r="BS18" s="3">
        <v>43805</v>
      </c>
      <c r="BT18" s="5">
        <v>0.34375</v>
      </c>
      <c r="BU18" t="s">
        <v>165</v>
      </c>
      <c r="BV18" t="s">
        <v>86</v>
      </c>
      <c r="BY18">
        <v>1200</v>
      </c>
      <c r="CA18" t="s">
        <v>166</v>
      </c>
      <c r="CC18" t="s">
        <v>91</v>
      </c>
      <c r="CD18">
        <v>2000</v>
      </c>
      <c r="CE18" t="s">
        <v>88</v>
      </c>
      <c r="CF18" s="3">
        <v>43808</v>
      </c>
      <c r="CI18">
        <v>1</v>
      </c>
      <c r="CJ18">
        <v>1</v>
      </c>
      <c r="CK18" t="s">
        <v>181</v>
      </c>
      <c r="CL18" t="s">
        <v>89</v>
      </c>
    </row>
    <row r="19" spans="1:90">
      <c r="A19" t="s">
        <v>137</v>
      </c>
      <c r="B19" t="s">
        <v>73</v>
      </c>
      <c r="C19" t="s">
        <v>74</v>
      </c>
      <c r="E19" t="str">
        <f>"089901384243"</f>
        <v>089901384243</v>
      </c>
      <c r="F19" s="3">
        <v>43803</v>
      </c>
      <c r="G19">
        <v>202006</v>
      </c>
      <c r="H19" t="s">
        <v>182</v>
      </c>
      <c r="I19" t="s">
        <v>183</v>
      </c>
      <c r="J19" t="s">
        <v>184</v>
      </c>
      <c r="K19" t="s">
        <v>78</v>
      </c>
      <c r="L19" t="s">
        <v>185</v>
      </c>
      <c r="M19" t="s">
        <v>186</v>
      </c>
      <c r="N19" t="s">
        <v>187</v>
      </c>
      <c r="O19" t="s">
        <v>116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16.09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 s="4">
        <v>99.59</v>
      </c>
      <c r="BM19" s="4">
        <v>14.94</v>
      </c>
      <c r="BN19" s="4">
        <v>114.53</v>
      </c>
      <c r="BO19" s="4">
        <v>114.53</v>
      </c>
      <c r="BQ19" t="s">
        <v>188</v>
      </c>
      <c r="BR19" t="s">
        <v>189</v>
      </c>
      <c r="BS19" s="3">
        <v>43804</v>
      </c>
      <c r="BT19" s="5">
        <v>0.50347222222222221</v>
      </c>
      <c r="BU19" t="s">
        <v>190</v>
      </c>
      <c r="BV19" t="s">
        <v>86</v>
      </c>
      <c r="BY19">
        <v>1200</v>
      </c>
      <c r="CA19" t="s">
        <v>191</v>
      </c>
      <c r="CC19" t="s">
        <v>186</v>
      </c>
      <c r="CD19">
        <v>46</v>
      </c>
      <c r="CE19" t="s">
        <v>88</v>
      </c>
      <c r="CF19" s="3">
        <v>43805</v>
      </c>
      <c r="CI19">
        <v>0</v>
      </c>
      <c r="CJ19">
        <v>0</v>
      </c>
      <c r="CK19" t="s">
        <v>181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"019911579607"</f>
        <v>019911579607</v>
      </c>
      <c r="F20" s="3">
        <v>43804</v>
      </c>
      <c r="G20">
        <v>202006</v>
      </c>
      <c r="H20" t="s">
        <v>75</v>
      </c>
      <c r="I20" t="s">
        <v>76</v>
      </c>
      <c r="J20" t="s">
        <v>97</v>
      </c>
      <c r="K20" t="s">
        <v>78</v>
      </c>
      <c r="L20" t="s">
        <v>90</v>
      </c>
      <c r="M20" t="s">
        <v>91</v>
      </c>
      <c r="N20" t="s">
        <v>192</v>
      </c>
      <c r="O20" t="s">
        <v>82</v>
      </c>
      <c r="P20" t="str">
        <f>"1125235085 GL460040           "</f>
        <v xml:space="preserve">1125235085 GL460040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8.58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0.8</v>
      </c>
      <c r="BK20">
        <v>1</v>
      </c>
      <c r="BL20" s="4">
        <v>50.45</v>
      </c>
      <c r="BM20" s="4">
        <v>7.57</v>
      </c>
      <c r="BN20" s="4">
        <v>58.02</v>
      </c>
      <c r="BO20" s="4">
        <v>58.02</v>
      </c>
      <c r="BQ20" t="s">
        <v>193</v>
      </c>
      <c r="BR20" t="s">
        <v>194</v>
      </c>
      <c r="BS20" s="3">
        <v>43805</v>
      </c>
      <c r="BT20" s="5">
        <v>0.33124999999999999</v>
      </c>
      <c r="BU20" t="s">
        <v>195</v>
      </c>
      <c r="BV20" t="s">
        <v>86</v>
      </c>
      <c r="BY20">
        <v>3822.39</v>
      </c>
      <c r="BZ20" t="s">
        <v>27</v>
      </c>
      <c r="CC20" t="s">
        <v>91</v>
      </c>
      <c r="CD20">
        <v>2021</v>
      </c>
      <c r="CE20" t="s">
        <v>88</v>
      </c>
      <c r="CF20" s="3">
        <v>43808</v>
      </c>
      <c r="CI20">
        <v>1</v>
      </c>
      <c r="CJ20">
        <v>1</v>
      </c>
      <c r="CK20">
        <v>21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"009939592628"</f>
        <v>009939592628</v>
      </c>
      <c r="F21" s="3">
        <v>43804</v>
      </c>
      <c r="G21">
        <v>202006</v>
      </c>
      <c r="H21" t="s">
        <v>75</v>
      </c>
      <c r="I21" t="s">
        <v>76</v>
      </c>
      <c r="J21" t="s">
        <v>77</v>
      </c>
      <c r="K21" t="s">
        <v>78</v>
      </c>
      <c r="L21" t="s">
        <v>90</v>
      </c>
      <c r="M21" t="s">
        <v>91</v>
      </c>
      <c r="N21" t="s">
        <v>196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8.58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1.3</v>
      </c>
      <c r="BJ21">
        <v>1.8</v>
      </c>
      <c r="BK21">
        <v>2</v>
      </c>
      <c r="BL21" s="4">
        <v>50.45</v>
      </c>
      <c r="BM21" s="4">
        <v>7.57</v>
      </c>
      <c r="BN21" s="4">
        <v>58.02</v>
      </c>
      <c r="BO21" s="4">
        <v>58.02</v>
      </c>
      <c r="BR21" t="s">
        <v>84</v>
      </c>
      <c r="BS21" s="3">
        <v>43805</v>
      </c>
      <c r="BT21" s="5">
        <v>0.3923611111111111</v>
      </c>
      <c r="BU21" t="s">
        <v>197</v>
      </c>
      <c r="BV21" t="s">
        <v>86</v>
      </c>
      <c r="BY21">
        <v>9205.6</v>
      </c>
      <c r="BZ21" t="s">
        <v>27</v>
      </c>
      <c r="CC21" t="s">
        <v>91</v>
      </c>
      <c r="CD21">
        <v>2091</v>
      </c>
      <c r="CE21" t="s">
        <v>88</v>
      </c>
      <c r="CF21" s="3">
        <v>43808</v>
      </c>
      <c r="CI21">
        <v>1</v>
      </c>
      <c r="CJ21">
        <v>1</v>
      </c>
      <c r="CK21">
        <v>21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"029908447414"</f>
        <v>029908447414</v>
      </c>
      <c r="F22" s="3">
        <v>43804</v>
      </c>
      <c r="G22">
        <v>202006</v>
      </c>
      <c r="H22" t="s">
        <v>130</v>
      </c>
      <c r="I22" t="s">
        <v>131</v>
      </c>
      <c r="J22" t="s">
        <v>132</v>
      </c>
      <c r="K22" t="s">
        <v>78</v>
      </c>
      <c r="L22" t="s">
        <v>90</v>
      </c>
      <c r="M22" t="s">
        <v>91</v>
      </c>
      <c r="N22" t="s">
        <v>198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10.73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2.4</v>
      </c>
      <c r="BK22">
        <v>2.5</v>
      </c>
      <c r="BL22" s="4">
        <v>63.06</v>
      </c>
      <c r="BM22" s="4">
        <v>9.4600000000000009</v>
      </c>
      <c r="BN22" s="4">
        <v>72.52</v>
      </c>
      <c r="BO22" s="4">
        <v>72.52</v>
      </c>
      <c r="BQ22" t="s">
        <v>134</v>
      </c>
      <c r="BR22" t="s">
        <v>133</v>
      </c>
      <c r="BS22" s="3">
        <v>43805</v>
      </c>
      <c r="BT22" s="5">
        <v>0.33124999999999999</v>
      </c>
      <c r="BU22" t="s">
        <v>195</v>
      </c>
      <c r="BV22" t="s">
        <v>86</v>
      </c>
      <c r="BY22">
        <v>12000</v>
      </c>
      <c r="BZ22" t="s">
        <v>27</v>
      </c>
      <c r="CC22" t="s">
        <v>91</v>
      </c>
      <c r="CD22">
        <v>2021</v>
      </c>
      <c r="CE22" t="s">
        <v>88</v>
      </c>
      <c r="CF22" s="3">
        <v>43808</v>
      </c>
      <c r="CI22">
        <v>1</v>
      </c>
      <c r="CJ22">
        <v>1</v>
      </c>
      <c r="CK22">
        <v>21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"009938634441"</f>
        <v>009938634441</v>
      </c>
      <c r="F23" s="3">
        <v>43805</v>
      </c>
      <c r="G23">
        <v>202006</v>
      </c>
      <c r="H23" t="s">
        <v>199</v>
      </c>
      <c r="I23" t="s">
        <v>200</v>
      </c>
      <c r="J23" t="s">
        <v>201</v>
      </c>
      <c r="K23" t="s">
        <v>78</v>
      </c>
      <c r="L23" t="s">
        <v>202</v>
      </c>
      <c r="M23" t="s">
        <v>203</v>
      </c>
      <c r="N23" t="s">
        <v>204</v>
      </c>
      <c r="O23" t="s">
        <v>82</v>
      </c>
      <c r="P23" t="str">
        <f>"NO REF                        "</f>
        <v xml:space="preserve">NO REF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8.58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0.5</v>
      </c>
      <c r="BK23">
        <v>1</v>
      </c>
      <c r="BL23" s="4">
        <v>50.45</v>
      </c>
      <c r="BM23" s="4">
        <v>7.57</v>
      </c>
      <c r="BN23" s="4">
        <v>58.02</v>
      </c>
      <c r="BO23" s="4">
        <v>58.02</v>
      </c>
      <c r="BQ23" t="s">
        <v>205</v>
      </c>
      <c r="BR23" t="s">
        <v>206</v>
      </c>
      <c r="BS23" s="3">
        <v>43808</v>
      </c>
      <c r="BT23" s="5">
        <v>0.38541666666666669</v>
      </c>
      <c r="BU23" t="s">
        <v>207</v>
      </c>
      <c r="BV23" t="s">
        <v>86</v>
      </c>
      <c r="BY23">
        <v>2400</v>
      </c>
      <c r="BZ23" t="s">
        <v>27</v>
      </c>
      <c r="CA23" t="s">
        <v>208</v>
      </c>
      <c r="CC23" t="s">
        <v>203</v>
      </c>
      <c r="CD23">
        <v>700</v>
      </c>
      <c r="CE23" t="s">
        <v>209</v>
      </c>
      <c r="CF23" s="3">
        <v>43810</v>
      </c>
      <c r="CI23">
        <v>1</v>
      </c>
      <c r="CJ23">
        <v>1</v>
      </c>
      <c r="CK23">
        <v>21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"009935227688"</f>
        <v>009935227688</v>
      </c>
      <c r="F24" s="3">
        <v>43805</v>
      </c>
      <c r="G24">
        <v>202006</v>
      </c>
      <c r="H24" t="s">
        <v>210</v>
      </c>
      <c r="I24" t="s">
        <v>211</v>
      </c>
      <c r="J24" t="s">
        <v>212</v>
      </c>
      <c r="K24" t="s">
        <v>78</v>
      </c>
      <c r="L24" t="s">
        <v>75</v>
      </c>
      <c r="M24" t="s">
        <v>76</v>
      </c>
      <c r="N24" t="s">
        <v>140</v>
      </c>
      <c r="O24" t="s">
        <v>82</v>
      </c>
      <c r="P24" t="str">
        <f>"...                           "</f>
        <v xml:space="preserve">...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8.58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50.45</v>
      </c>
      <c r="BM24" s="4">
        <v>7.57</v>
      </c>
      <c r="BN24" s="4">
        <v>58.02</v>
      </c>
      <c r="BO24" s="4">
        <v>58.02</v>
      </c>
      <c r="BQ24" t="s">
        <v>213</v>
      </c>
      <c r="BR24" t="s">
        <v>214</v>
      </c>
      <c r="BS24" s="3">
        <v>43808</v>
      </c>
      <c r="BT24" s="5">
        <v>0.38750000000000001</v>
      </c>
      <c r="BU24" t="s">
        <v>215</v>
      </c>
      <c r="BV24" t="s">
        <v>86</v>
      </c>
      <c r="BY24">
        <v>1200</v>
      </c>
      <c r="BZ24" t="s">
        <v>27</v>
      </c>
      <c r="CA24" t="s">
        <v>144</v>
      </c>
      <c r="CC24" t="s">
        <v>76</v>
      </c>
      <c r="CD24">
        <v>8000</v>
      </c>
      <c r="CE24" t="s">
        <v>88</v>
      </c>
      <c r="CF24" s="3">
        <v>43809</v>
      </c>
      <c r="CI24">
        <v>1</v>
      </c>
      <c r="CJ24">
        <v>1</v>
      </c>
      <c r="CK24">
        <v>21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"009939316045"</f>
        <v>009939316045</v>
      </c>
      <c r="F25" s="3">
        <v>43819</v>
      </c>
      <c r="G25">
        <v>202006</v>
      </c>
      <c r="H25" t="s">
        <v>90</v>
      </c>
      <c r="I25" t="s">
        <v>91</v>
      </c>
      <c r="J25" t="s">
        <v>216</v>
      </c>
      <c r="K25" t="s">
        <v>78</v>
      </c>
      <c r="L25" t="s">
        <v>75</v>
      </c>
      <c r="M25" t="s">
        <v>76</v>
      </c>
      <c r="N25" t="s">
        <v>217</v>
      </c>
      <c r="O25" t="s">
        <v>218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437.5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186.19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22.2</v>
      </c>
      <c r="BJ25">
        <v>21.5</v>
      </c>
      <c r="BK25">
        <v>22.5</v>
      </c>
      <c r="BL25" s="4">
        <v>1094.42</v>
      </c>
      <c r="BM25" s="4">
        <v>164.16</v>
      </c>
      <c r="BN25" s="4">
        <v>1258.58</v>
      </c>
      <c r="BO25" s="4">
        <v>1258.58</v>
      </c>
      <c r="BP25" t="s">
        <v>219</v>
      </c>
      <c r="BR25" t="s">
        <v>220</v>
      </c>
      <c r="BS25" s="3">
        <v>43823</v>
      </c>
      <c r="BT25" s="5">
        <v>0.77083333333333337</v>
      </c>
      <c r="BU25" t="s">
        <v>221</v>
      </c>
      <c r="BV25" t="s">
        <v>89</v>
      </c>
      <c r="BY25">
        <v>107616</v>
      </c>
      <c r="BZ25" t="s">
        <v>222</v>
      </c>
      <c r="CA25" t="s">
        <v>223</v>
      </c>
      <c r="CC25" t="s">
        <v>76</v>
      </c>
      <c r="CD25">
        <v>7760</v>
      </c>
      <c r="CF25" s="3">
        <v>43823</v>
      </c>
      <c r="CI25">
        <v>0</v>
      </c>
      <c r="CJ25">
        <v>4</v>
      </c>
      <c r="CK25">
        <v>21</v>
      </c>
      <c r="CL25" t="s">
        <v>89</v>
      </c>
    </row>
    <row r="26" spans="1:90">
      <c r="A26" t="s">
        <v>137</v>
      </c>
      <c r="B26" t="s">
        <v>73</v>
      </c>
      <c r="C26" t="s">
        <v>74</v>
      </c>
      <c r="E26" t="str">
        <f>"039902791457"</f>
        <v>039902791457</v>
      </c>
      <c r="F26" s="3">
        <v>43810</v>
      </c>
      <c r="G26">
        <v>202006</v>
      </c>
      <c r="H26" t="s">
        <v>98</v>
      </c>
      <c r="I26" t="s">
        <v>99</v>
      </c>
      <c r="J26" t="s">
        <v>97</v>
      </c>
      <c r="K26" t="s">
        <v>78</v>
      </c>
      <c r="L26" t="s">
        <v>95</v>
      </c>
      <c r="M26" t="s">
        <v>96</v>
      </c>
      <c r="N26" t="s">
        <v>97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8.58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0.5</v>
      </c>
      <c r="BK26">
        <v>1</v>
      </c>
      <c r="BL26" s="4">
        <v>50.45</v>
      </c>
      <c r="BM26" s="4">
        <v>7.57</v>
      </c>
      <c r="BN26" s="4">
        <v>58.02</v>
      </c>
      <c r="BO26" s="4">
        <v>58.02</v>
      </c>
      <c r="BQ26" t="s">
        <v>154</v>
      </c>
      <c r="BR26" t="s">
        <v>146</v>
      </c>
      <c r="BS26" s="3">
        <v>43811</v>
      </c>
      <c r="BT26" s="5">
        <v>0.38055555555555554</v>
      </c>
      <c r="BU26" t="s">
        <v>147</v>
      </c>
      <c r="BV26" t="s">
        <v>86</v>
      </c>
      <c r="BY26">
        <v>2736</v>
      </c>
      <c r="CA26" t="s">
        <v>148</v>
      </c>
      <c r="CC26" t="s">
        <v>96</v>
      </c>
      <c r="CD26">
        <v>6000</v>
      </c>
      <c r="CE26" t="s">
        <v>88</v>
      </c>
      <c r="CF26" s="3">
        <v>43812</v>
      </c>
      <c r="CI26">
        <v>1</v>
      </c>
      <c r="CJ26">
        <v>1</v>
      </c>
      <c r="CK26">
        <v>21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"009939592630"</f>
        <v>009939592630</v>
      </c>
      <c r="F27" s="3">
        <v>43808</v>
      </c>
      <c r="G27">
        <v>202006</v>
      </c>
      <c r="H27" t="s">
        <v>75</v>
      </c>
      <c r="I27" t="s">
        <v>76</v>
      </c>
      <c r="J27" t="s">
        <v>77</v>
      </c>
      <c r="K27" t="s">
        <v>78</v>
      </c>
      <c r="L27" t="s">
        <v>95</v>
      </c>
      <c r="M27" t="s">
        <v>96</v>
      </c>
      <c r="N27" t="s">
        <v>224</v>
      </c>
      <c r="O27" t="s">
        <v>116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25.1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25.3</v>
      </c>
      <c r="BJ27">
        <v>24.2</v>
      </c>
      <c r="BK27">
        <v>26</v>
      </c>
      <c r="BL27" s="4">
        <v>152.54</v>
      </c>
      <c r="BM27" s="4">
        <v>22.88</v>
      </c>
      <c r="BN27" s="4">
        <v>175.42</v>
      </c>
      <c r="BO27" s="4">
        <v>175.42</v>
      </c>
      <c r="BQ27" t="s">
        <v>225</v>
      </c>
      <c r="BR27" t="s">
        <v>84</v>
      </c>
      <c r="BS27" s="3">
        <v>43809</v>
      </c>
      <c r="BT27" s="5">
        <v>0.625</v>
      </c>
      <c r="BU27" t="s">
        <v>226</v>
      </c>
      <c r="BV27" t="s">
        <v>86</v>
      </c>
      <c r="BY27">
        <v>121148.46</v>
      </c>
      <c r="CA27" t="s">
        <v>227</v>
      </c>
      <c r="CC27" t="s">
        <v>96</v>
      </c>
      <c r="CD27">
        <v>6014</v>
      </c>
      <c r="CE27" t="s">
        <v>88</v>
      </c>
      <c r="CF27" s="3">
        <v>43810</v>
      </c>
      <c r="CI27">
        <v>2</v>
      </c>
      <c r="CJ27">
        <v>1</v>
      </c>
      <c r="CK27" t="s">
        <v>120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"069907160862"</f>
        <v>069907160862</v>
      </c>
      <c r="F28" s="3">
        <v>43808</v>
      </c>
      <c r="G28">
        <v>202006</v>
      </c>
      <c r="H28" t="s">
        <v>202</v>
      </c>
      <c r="I28" t="s">
        <v>203</v>
      </c>
      <c r="J28" t="s">
        <v>228</v>
      </c>
      <c r="K28" t="s">
        <v>78</v>
      </c>
      <c r="L28" t="s">
        <v>229</v>
      </c>
      <c r="M28" t="s">
        <v>200</v>
      </c>
      <c r="N28" t="s">
        <v>230</v>
      </c>
      <c r="O28" t="s">
        <v>116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16.09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 s="4">
        <v>99.59</v>
      </c>
      <c r="BM28" s="4">
        <v>14.94</v>
      </c>
      <c r="BN28" s="4">
        <v>114.53</v>
      </c>
      <c r="BO28" s="4">
        <v>114.53</v>
      </c>
      <c r="BR28" t="s">
        <v>231</v>
      </c>
      <c r="BS28" s="3">
        <v>43810</v>
      </c>
      <c r="BT28" s="5">
        <v>0.45833333333333331</v>
      </c>
      <c r="BU28" t="s">
        <v>232</v>
      </c>
      <c r="BV28" t="s">
        <v>89</v>
      </c>
      <c r="BW28" t="s">
        <v>171</v>
      </c>
      <c r="BX28" t="s">
        <v>233</v>
      </c>
      <c r="BY28">
        <v>1200</v>
      </c>
      <c r="CA28" t="s">
        <v>234</v>
      </c>
      <c r="CC28" t="s">
        <v>200</v>
      </c>
      <c r="CD28">
        <v>200</v>
      </c>
      <c r="CE28" t="s">
        <v>88</v>
      </c>
      <c r="CF28" s="3">
        <v>43811</v>
      </c>
      <c r="CI28">
        <v>0</v>
      </c>
      <c r="CJ28">
        <v>0</v>
      </c>
      <c r="CK28" t="s">
        <v>181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"009939592629"</f>
        <v>009939592629</v>
      </c>
      <c r="F29" s="3">
        <v>43808</v>
      </c>
      <c r="G29">
        <v>202006</v>
      </c>
      <c r="H29" t="s">
        <v>75</v>
      </c>
      <c r="I29" t="s">
        <v>76</v>
      </c>
      <c r="J29" t="s">
        <v>77</v>
      </c>
      <c r="K29" t="s">
        <v>78</v>
      </c>
      <c r="L29" t="s">
        <v>202</v>
      </c>
      <c r="M29" t="s">
        <v>203</v>
      </c>
      <c r="N29" t="s">
        <v>235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8.58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0.9</v>
      </c>
      <c r="BJ29">
        <v>1.5</v>
      </c>
      <c r="BK29">
        <v>1.5</v>
      </c>
      <c r="BL29" s="4">
        <v>50.45</v>
      </c>
      <c r="BM29" s="4">
        <v>7.57</v>
      </c>
      <c r="BN29" s="4">
        <v>58.02</v>
      </c>
      <c r="BO29" s="4">
        <v>58.02</v>
      </c>
      <c r="BQ29" t="s">
        <v>236</v>
      </c>
      <c r="BR29" t="s">
        <v>84</v>
      </c>
      <c r="BS29" s="3">
        <v>43809</v>
      </c>
      <c r="BT29" s="5">
        <v>0.36458333333333331</v>
      </c>
      <c r="BU29" t="s">
        <v>237</v>
      </c>
      <c r="BV29" t="s">
        <v>86</v>
      </c>
      <c r="BY29">
        <v>7267.46</v>
      </c>
      <c r="BZ29" t="s">
        <v>27</v>
      </c>
      <c r="CA29" t="s">
        <v>238</v>
      </c>
      <c r="CC29" t="s">
        <v>203</v>
      </c>
      <c r="CD29">
        <v>699</v>
      </c>
      <c r="CE29" t="s">
        <v>88</v>
      </c>
      <c r="CF29" s="3">
        <v>43811</v>
      </c>
      <c r="CI29">
        <v>1</v>
      </c>
      <c r="CJ29">
        <v>1</v>
      </c>
      <c r="CK29">
        <v>21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"009939176380"</f>
        <v>009939176380</v>
      </c>
      <c r="F30" s="3">
        <v>43808</v>
      </c>
      <c r="G30">
        <v>202006</v>
      </c>
      <c r="H30" t="s">
        <v>95</v>
      </c>
      <c r="I30" t="s">
        <v>96</v>
      </c>
      <c r="J30" t="s">
        <v>97</v>
      </c>
      <c r="K30" t="s">
        <v>78</v>
      </c>
      <c r="L30" t="s">
        <v>90</v>
      </c>
      <c r="M30" t="s">
        <v>91</v>
      </c>
      <c r="N30" t="s">
        <v>156</v>
      </c>
      <c r="O30" t="s">
        <v>82</v>
      </c>
      <c r="P30" t="str">
        <f>"11912270 FM                   "</f>
        <v xml:space="preserve">11912270 FM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8.58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0.8</v>
      </c>
      <c r="BK30">
        <v>1</v>
      </c>
      <c r="BL30" s="4">
        <v>50.45</v>
      </c>
      <c r="BM30" s="4">
        <v>7.57</v>
      </c>
      <c r="BN30" s="4">
        <v>58.02</v>
      </c>
      <c r="BO30" s="4">
        <v>58.02</v>
      </c>
      <c r="BQ30" t="s">
        <v>239</v>
      </c>
      <c r="BR30" t="s">
        <v>101</v>
      </c>
      <c r="BS30" s="3">
        <v>43810</v>
      </c>
      <c r="BT30" s="5">
        <v>0.3263888888888889</v>
      </c>
      <c r="BU30" t="s">
        <v>240</v>
      </c>
      <c r="BV30" t="s">
        <v>89</v>
      </c>
      <c r="BW30" t="s">
        <v>171</v>
      </c>
      <c r="BX30" t="s">
        <v>241</v>
      </c>
      <c r="BY30">
        <v>4127.3599999999997</v>
      </c>
      <c r="BZ30" t="s">
        <v>27</v>
      </c>
      <c r="CC30" t="s">
        <v>91</v>
      </c>
      <c r="CD30">
        <v>2021</v>
      </c>
      <c r="CE30" t="s">
        <v>88</v>
      </c>
      <c r="CF30" s="3">
        <v>43811</v>
      </c>
      <c r="CI30">
        <v>1</v>
      </c>
      <c r="CJ30">
        <v>2</v>
      </c>
      <c r="CK30">
        <v>21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"009939592656"</f>
        <v>009939592656</v>
      </c>
      <c r="F31" s="3">
        <v>43816</v>
      </c>
      <c r="G31">
        <v>202006</v>
      </c>
      <c r="H31" t="s">
        <v>75</v>
      </c>
      <c r="I31" t="s">
        <v>76</v>
      </c>
      <c r="J31" t="s">
        <v>77</v>
      </c>
      <c r="K31" t="s">
        <v>78</v>
      </c>
      <c r="L31" t="s">
        <v>242</v>
      </c>
      <c r="M31" t="s">
        <v>243</v>
      </c>
      <c r="N31" t="s">
        <v>244</v>
      </c>
      <c r="O31" t="s">
        <v>116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39.43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29.3</v>
      </c>
      <c r="BJ31">
        <v>21.8</v>
      </c>
      <c r="BK31">
        <v>30</v>
      </c>
      <c r="BL31" s="4">
        <v>236.79</v>
      </c>
      <c r="BM31" s="4">
        <v>35.520000000000003</v>
      </c>
      <c r="BN31" s="4">
        <v>272.31</v>
      </c>
      <c r="BO31" s="4">
        <v>272.31</v>
      </c>
      <c r="BQ31" t="s">
        <v>245</v>
      </c>
      <c r="BR31" t="s">
        <v>84</v>
      </c>
      <c r="BS31" s="3">
        <v>43819</v>
      </c>
      <c r="BT31" s="5">
        <v>0.41319444444444442</v>
      </c>
      <c r="BU31" t="s">
        <v>246</v>
      </c>
      <c r="BV31" t="s">
        <v>89</v>
      </c>
      <c r="BW31" t="s">
        <v>247</v>
      </c>
      <c r="BX31" t="s">
        <v>248</v>
      </c>
      <c r="BY31">
        <v>109162.3</v>
      </c>
      <c r="CA31" t="s">
        <v>249</v>
      </c>
      <c r="CC31" t="s">
        <v>243</v>
      </c>
      <c r="CD31">
        <v>8301</v>
      </c>
      <c r="CE31" t="s">
        <v>88</v>
      </c>
      <c r="CF31" s="3">
        <v>43822</v>
      </c>
      <c r="CI31">
        <v>2</v>
      </c>
      <c r="CJ31">
        <v>3</v>
      </c>
      <c r="CK31" t="s">
        <v>129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"009939592631"</f>
        <v>009939592631</v>
      </c>
      <c r="F32" s="3">
        <v>43810</v>
      </c>
      <c r="G32">
        <v>202006</v>
      </c>
      <c r="H32" t="s">
        <v>75</v>
      </c>
      <c r="I32" t="s">
        <v>76</v>
      </c>
      <c r="J32" t="s">
        <v>77</v>
      </c>
      <c r="K32" t="s">
        <v>78</v>
      </c>
      <c r="L32" t="s">
        <v>250</v>
      </c>
      <c r="M32" t="s">
        <v>251</v>
      </c>
      <c r="N32" t="s">
        <v>252</v>
      </c>
      <c r="O32" t="s">
        <v>116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33.42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56.9</v>
      </c>
      <c r="BJ32">
        <v>46.8</v>
      </c>
      <c r="BK32">
        <v>57</v>
      </c>
      <c r="BL32" s="4">
        <v>201.46</v>
      </c>
      <c r="BM32" s="4">
        <v>30.22</v>
      </c>
      <c r="BN32" s="4">
        <v>231.68</v>
      </c>
      <c r="BO32" s="4">
        <v>231.68</v>
      </c>
      <c r="BQ32" t="s">
        <v>253</v>
      </c>
      <c r="BR32" t="s">
        <v>84</v>
      </c>
      <c r="BS32" s="3">
        <v>43811</v>
      </c>
      <c r="BT32" s="5">
        <v>0.54166666666666663</v>
      </c>
      <c r="BU32" t="s">
        <v>254</v>
      </c>
      <c r="BV32" t="s">
        <v>86</v>
      </c>
      <c r="BY32">
        <v>233794.06</v>
      </c>
      <c r="CC32" t="s">
        <v>251</v>
      </c>
      <c r="CD32">
        <v>6500</v>
      </c>
      <c r="CE32" t="s">
        <v>88</v>
      </c>
      <c r="CF32" s="3">
        <v>43812</v>
      </c>
      <c r="CI32">
        <v>0</v>
      </c>
      <c r="CJ32">
        <v>0</v>
      </c>
      <c r="CK32" t="s">
        <v>255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"009939592657"</f>
        <v>009939592657</v>
      </c>
      <c r="F33" s="3">
        <v>43810</v>
      </c>
      <c r="G33">
        <v>202006</v>
      </c>
      <c r="H33" t="s">
        <v>75</v>
      </c>
      <c r="I33" t="s">
        <v>76</v>
      </c>
      <c r="J33" t="s">
        <v>77</v>
      </c>
      <c r="K33" t="s">
        <v>78</v>
      </c>
      <c r="L33" t="s">
        <v>256</v>
      </c>
      <c r="M33" t="s">
        <v>257</v>
      </c>
      <c r="N33" t="s">
        <v>258</v>
      </c>
      <c r="O33" t="s">
        <v>116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23.59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15.8</v>
      </c>
      <c r="BJ33">
        <v>22.5</v>
      </c>
      <c r="BK33">
        <v>23</v>
      </c>
      <c r="BL33" s="4">
        <v>143.66</v>
      </c>
      <c r="BM33" s="4">
        <v>21.55</v>
      </c>
      <c r="BN33" s="4">
        <v>165.21</v>
      </c>
      <c r="BO33" s="4">
        <v>165.21</v>
      </c>
      <c r="BQ33" t="s">
        <v>259</v>
      </c>
      <c r="BR33" t="s">
        <v>84</v>
      </c>
      <c r="BS33" s="3">
        <v>43812</v>
      </c>
      <c r="BT33" s="5">
        <v>0.4375</v>
      </c>
      <c r="BU33" t="s">
        <v>260</v>
      </c>
      <c r="BV33" t="s">
        <v>86</v>
      </c>
      <c r="BY33">
        <v>112325.4</v>
      </c>
      <c r="CA33" t="s">
        <v>261</v>
      </c>
      <c r="CC33" t="s">
        <v>257</v>
      </c>
      <c r="CD33">
        <v>2194</v>
      </c>
      <c r="CE33" t="s">
        <v>262</v>
      </c>
      <c r="CF33" s="3">
        <v>43816</v>
      </c>
      <c r="CI33">
        <v>2</v>
      </c>
      <c r="CJ33">
        <v>2</v>
      </c>
      <c r="CK33" t="s">
        <v>263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"009937632866"</f>
        <v>009937632866</v>
      </c>
      <c r="F34" s="3">
        <v>43819</v>
      </c>
      <c r="G34">
        <v>202006</v>
      </c>
      <c r="H34" t="s">
        <v>90</v>
      </c>
      <c r="I34" t="s">
        <v>91</v>
      </c>
      <c r="J34" t="s">
        <v>264</v>
      </c>
      <c r="K34" t="s">
        <v>78</v>
      </c>
      <c r="L34" t="s">
        <v>130</v>
      </c>
      <c r="M34" t="s">
        <v>131</v>
      </c>
      <c r="N34" t="s">
        <v>132</v>
      </c>
      <c r="O34" t="s">
        <v>82</v>
      </c>
      <c r="P34" t="str">
        <f>"11004530FN 460040             "</f>
        <v xml:space="preserve">11004530FN 460040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10.73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2.2000000000000002</v>
      </c>
      <c r="BK34">
        <v>2.5</v>
      </c>
      <c r="BL34" s="4">
        <v>63.06</v>
      </c>
      <c r="BM34" s="4">
        <v>9.4600000000000009</v>
      </c>
      <c r="BN34" s="4">
        <v>72.52</v>
      </c>
      <c r="BO34" s="4">
        <v>72.52</v>
      </c>
      <c r="BQ34" t="s">
        <v>133</v>
      </c>
      <c r="BR34" t="s">
        <v>265</v>
      </c>
      <c r="BS34" s="3">
        <v>43822</v>
      </c>
      <c r="BT34" s="5">
        <v>0.35416666666666669</v>
      </c>
      <c r="BU34" t="s">
        <v>266</v>
      </c>
      <c r="BV34" t="s">
        <v>86</v>
      </c>
      <c r="BY34">
        <v>11107.76</v>
      </c>
      <c r="BZ34" t="s">
        <v>27</v>
      </c>
      <c r="CA34" t="s">
        <v>136</v>
      </c>
      <c r="CC34" t="s">
        <v>131</v>
      </c>
      <c r="CD34">
        <v>3200</v>
      </c>
      <c r="CE34" t="s">
        <v>88</v>
      </c>
      <c r="CF34" s="3">
        <v>43823</v>
      </c>
      <c r="CI34">
        <v>1</v>
      </c>
      <c r="CJ34">
        <v>1</v>
      </c>
      <c r="CK34">
        <v>21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"009939176379"</f>
        <v>009939176379</v>
      </c>
      <c r="F35" s="3">
        <v>43811</v>
      </c>
      <c r="G35">
        <v>202006</v>
      </c>
      <c r="H35" t="s">
        <v>95</v>
      </c>
      <c r="I35" t="s">
        <v>96</v>
      </c>
      <c r="J35" t="s">
        <v>97</v>
      </c>
      <c r="K35" t="s">
        <v>78</v>
      </c>
      <c r="L35" t="s">
        <v>90</v>
      </c>
      <c r="M35" t="s">
        <v>91</v>
      </c>
      <c r="N35" t="s">
        <v>156</v>
      </c>
      <c r="O35" t="s">
        <v>82</v>
      </c>
      <c r="P35" t="str">
        <f>"11912270 FM                   "</f>
        <v xml:space="preserve">11912270 FM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8.58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 s="4">
        <v>50.45</v>
      </c>
      <c r="BM35" s="4">
        <v>7.57</v>
      </c>
      <c r="BN35" s="4">
        <v>58.02</v>
      </c>
      <c r="BO35" s="4">
        <v>58.02</v>
      </c>
      <c r="BQ35" t="s">
        <v>157</v>
      </c>
      <c r="BR35" t="s">
        <v>101</v>
      </c>
      <c r="BS35" s="3">
        <v>43812</v>
      </c>
      <c r="BT35" s="5">
        <v>0.31666666666666665</v>
      </c>
      <c r="BU35" t="s">
        <v>267</v>
      </c>
      <c r="BV35" t="s">
        <v>86</v>
      </c>
      <c r="BY35">
        <v>1200</v>
      </c>
      <c r="BZ35" t="s">
        <v>27</v>
      </c>
      <c r="CC35" t="s">
        <v>91</v>
      </c>
      <c r="CD35">
        <v>2021</v>
      </c>
      <c r="CE35" t="s">
        <v>88</v>
      </c>
      <c r="CF35" s="3">
        <v>43816</v>
      </c>
      <c r="CI35">
        <v>1</v>
      </c>
      <c r="CJ35">
        <v>1</v>
      </c>
      <c r="CK35">
        <v>21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"049901318801"</f>
        <v>049901318801</v>
      </c>
      <c r="F36" s="3">
        <v>43811</v>
      </c>
      <c r="G36">
        <v>202006</v>
      </c>
      <c r="H36" t="s">
        <v>268</v>
      </c>
      <c r="I36" t="s">
        <v>269</v>
      </c>
      <c r="J36" t="s">
        <v>270</v>
      </c>
      <c r="K36" t="s">
        <v>78</v>
      </c>
      <c r="L36" t="s">
        <v>95</v>
      </c>
      <c r="M36" t="s">
        <v>96</v>
      </c>
      <c r="N36" t="s">
        <v>156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16.63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0.3</v>
      </c>
      <c r="BK36">
        <v>1</v>
      </c>
      <c r="BL36" s="4">
        <v>97.75</v>
      </c>
      <c r="BM36" s="4">
        <v>14.66</v>
      </c>
      <c r="BN36" s="4">
        <v>112.41</v>
      </c>
      <c r="BO36" s="4">
        <v>112.41</v>
      </c>
      <c r="BS36" s="3">
        <v>43812</v>
      </c>
      <c r="BT36" s="5">
        <v>0.375</v>
      </c>
      <c r="BU36" t="s">
        <v>147</v>
      </c>
      <c r="BV36" t="s">
        <v>86</v>
      </c>
      <c r="BY36">
        <v>1440</v>
      </c>
      <c r="BZ36" t="s">
        <v>27</v>
      </c>
      <c r="CA36" t="s">
        <v>148</v>
      </c>
      <c r="CC36" t="s">
        <v>96</v>
      </c>
      <c r="CD36">
        <v>6000</v>
      </c>
      <c r="CE36" t="s">
        <v>88</v>
      </c>
      <c r="CF36" s="3">
        <v>43816</v>
      </c>
      <c r="CI36">
        <v>1</v>
      </c>
      <c r="CJ36">
        <v>1</v>
      </c>
      <c r="CK36">
        <v>23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"009939592643"</f>
        <v>009939592643</v>
      </c>
      <c r="F37" s="3">
        <v>43811</v>
      </c>
      <c r="G37">
        <v>202006</v>
      </c>
      <c r="H37" t="s">
        <v>75</v>
      </c>
      <c r="I37" t="s">
        <v>76</v>
      </c>
      <c r="J37" t="s">
        <v>77</v>
      </c>
      <c r="K37" t="s">
        <v>78</v>
      </c>
      <c r="L37" t="s">
        <v>271</v>
      </c>
      <c r="M37" t="s">
        <v>272</v>
      </c>
      <c r="N37" t="s">
        <v>273</v>
      </c>
      <c r="O37" t="s">
        <v>116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12.07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2.5</v>
      </c>
      <c r="BJ37">
        <v>3.3</v>
      </c>
      <c r="BK37">
        <v>4</v>
      </c>
      <c r="BL37" s="4">
        <v>75.95</v>
      </c>
      <c r="BM37" s="4">
        <v>11.39</v>
      </c>
      <c r="BN37" s="4">
        <v>87.34</v>
      </c>
      <c r="BO37" s="4">
        <v>87.34</v>
      </c>
      <c r="BQ37" t="s">
        <v>274</v>
      </c>
      <c r="BR37" t="s">
        <v>84</v>
      </c>
      <c r="BS37" s="3">
        <v>43812</v>
      </c>
      <c r="BT37" s="5">
        <v>0.58333333333333337</v>
      </c>
      <c r="BU37" t="s">
        <v>275</v>
      </c>
      <c r="BV37" t="s">
        <v>86</v>
      </c>
      <c r="BY37">
        <v>16458.21</v>
      </c>
      <c r="CC37" t="s">
        <v>272</v>
      </c>
      <c r="CD37">
        <v>6570</v>
      </c>
      <c r="CE37" t="s">
        <v>88</v>
      </c>
      <c r="CF37" s="3">
        <v>43819</v>
      </c>
      <c r="CI37">
        <v>0</v>
      </c>
      <c r="CJ37">
        <v>0</v>
      </c>
      <c r="CK37" t="s">
        <v>255</v>
      </c>
      <c r="CL37" t="s">
        <v>89</v>
      </c>
    </row>
    <row r="38" spans="1:90">
      <c r="A38" t="s">
        <v>137</v>
      </c>
      <c r="B38" t="s">
        <v>73</v>
      </c>
      <c r="C38" t="s">
        <v>74</v>
      </c>
      <c r="E38" t="str">
        <f>"039902826626"</f>
        <v>039902826626</v>
      </c>
      <c r="F38" s="3">
        <v>43812</v>
      </c>
      <c r="G38">
        <v>202006</v>
      </c>
      <c r="H38" t="s">
        <v>104</v>
      </c>
      <c r="I38" t="s">
        <v>105</v>
      </c>
      <c r="J38" t="s">
        <v>276</v>
      </c>
      <c r="K38" t="s">
        <v>78</v>
      </c>
      <c r="L38" t="s">
        <v>95</v>
      </c>
      <c r="M38" t="s">
        <v>96</v>
      </c>
      <c r="N38" t="s">
        <v>97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16.63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0.3</v>
      </c>
      <c r="BK38">
        <v>1</v>
      </c>
      <c r="BL38" s="4">
        <v>97.75</v>
      </c>
      <c r="BM38" s="4">
        <v>14.66</v>
      </c>
      <c r="BN38" s="4">
        <v>112.41</v>
      </c>
      <c r="BO38" s="4">
        <v>112.41</v>
      </c>
      <c r="BQ38" t="s">
        <v>154</v>
      </c>
      <c r="BR38" t="s">
        <v>106</v>
      </c>
      <c r="BS38" s="3">
        <v>43817</v>
      </c>
      <c r="BT38" s="5">
        <v>0.41666666666666669</v>
      </c>
      <c r="BU38" t="s">
        <v>277</v>
      </c>
      <c r="BV38" t="s">
        <v>89</v>
      </c>
      <c r="BY38">
        <v>1702</v>
      </c>
      <c r="BZ38" t="s">
        <v>27</v>
      </c>
      <c r="CA38" t="s">
        <v>159</v>
      </c>
      <c r="CC38" t="s">
        <v>96</v>
      </c>
      <c r="CD38">
        <v>6000</v>
      </c>
      <c r="CE38" t="s">
        <v>88</v>
      </c>
      <c r="CF38" s="3">
        <v>43817</v>
      </c>
      <c r="CI38">
        <v>1</v>
      </c>
      <c r="CJ38">
        <v>3</v>
      </c>
      <c r="CK38">
        <v>23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"009939176356"</f>
        <v>009939176356</v>
      </c>
      <c r="F39" s="3">
        <v>43812</v>
      </c>
      <c r="G39">
        <v>202006</v>
      </c>
      <c r="H39" t="s">
        <v>95</v>
      </c>
      <c r="I39" t="s">
        <v>96</v>
      </c>
      <c r="J39" t="s">
        <v>97</v>
      </c>
      <c r="K39" t="s">
        <v>78</v>
      </c>
      <c r="L39" t="s">
        <v>75</v>
      </c>
      <c r="M39" t="s">
        <v>76</v>
      </c>
      <c r="N39" t="s">
        <v>278</v>
      </c>
      <c r="O39" t="s">
        <v>82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8.58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 s="4">
        <v>50.45</v>
      </c>
      <c r="BM39" s="4">
        <v>7.57</v>
      </c>
      <c r="BN39" s="4">
        <v>58.02</v>
      </c>
      <c r="BO39" s="4">
        <v>58.02</v>
      </c>
      <c r="BQ39" t="s">
        <v>279</v>
      </c>
      <c r="BR39" t="s">
        <v>101</v>
      </c>
      <c r="BS39" s="3">
        <v>43816</v>
      </c>
      <c r="BT39" s="5">
        <v>0.3923611111111111</v>
      </c>
      <c r="BU39" t="s">
        <v>280</v>
      </c>
      <c r="BV39" t="s">
        <v>86</v>
      </c>
      <c r="BY39">
        <v>1200</v>
      </c>
      <c r="BZ39" t="s">
        <v>27</v>
      </c>
      <c r="CA39" t="s">
        <v>144</v>
      </c>
      <c r="CC39" t="s">
        <v>76</v>
      </c>
      <c r="CD39">
        <v>8000</v>
      </c>
      <c r="CE39" t="s">
        <v>88</v>
      </c>
      <c r="CF39" s="3">
        <v>43817</v>
      </c>
      <c r="CI39">
        <v>1</v>
      </c>
      <c r="CJ39">
        <v>2</v>
      </c>
      <c r="CK39">
        <v>21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"009938822293"</f>
        <v>009938822293</v>
      </c>
      <c r="F40" s="3">
        <v>43812</v>
      </c>
      <c r="G40">
        <v>202006</v>
      </c>
      <c r="H40" t="s">
        <v>210</v>
      </c>
      <c r="I40" t="s">
        <v>211</v>
      </c>
      <c r="J40" t="s">
        <v>212</v>
      </c>
      <c r="K40" t="s">
        <v>78</v>
      </c>
      <c r="L40" t="s">
        <v>75</v>
      </c>
      <c r="M40" t="s">
        <v>76</v>
      </c>
      <c r="N40" t="s">
        <v>140</v>
      </c>
      <c r="O40" t="s">
        <v>82</v>
      </c>
      <c r="P40" t="str">
        <f>"...                           "</f>
        <v xml:space="preserve">...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8.58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 s="4">
        <v>50.45</v>
      </c>
      <c r="BM40" s="4">
        <v>7.57</v>
      </c>
      <c r="BN40" s="4">
        <v>58.02</v>
      </c>
      <c r="BO40" s="4">
        <v>58.02</v>
      </c>
      <c r="BQ40" t="s">
        <v>281</v>
      </c>
      <c r="BR40" t="s">
        <v>282</v>
      </c>
      <c r="BS40" s="3">
        <v>43816</v>
      </c>
      <c r="BT40" s="5">
        <v>0.3923611111111111</v>
      </c>
      <c r="BU40" t="s">
        <v>280</v>
      </c>
      <c r="BV40" t="s">
        <v>86</v>
      </c>
      <c r="BY40">
        <v>1200</v>
      </c>
      <c r="BZ40" t="s">
        <v>27</v>
      </c>
      <c r="CA40" t="s">
        <v>144</v>
      </c>
      <c r="CC40" t="s">
        <v>76</v>
      </c>
      <c r="CD40">
        <v>8000</v>
      </c>
      <c r="CE40" t="s">
        <v>88</v>
      </c>
      <c r="CF40" s="3">
        <v>43817</v>
      </c>
      <c r="CI40">
        <v>1</v>
      </c>
      <c r="CJ40">
        <v>2</v>
      </c>
      <c r="CK40">
        <v>21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"009939176355"</f>
        <v>009939176355</v>
      </c>
      <c r="F41" s="3">
        <v>43812</v>
      </c>
      <c r="G41">
        <v>202006</v>
      </c>
      <c r="H41" t="s">
        <v>95</v>
      </c>
      <c r="I41" t="s">
        <v>96</v>
      </c>
      <c r="J41" t="s">
        <v>97</v>
      </c>
      <c r="K41" t="s">
        <v>78</v>
      </c>
      <c r="L41" t="s">
        <v>90</v>
      </c>
      <c r="M41" t="s">
        <v>91</v>
      </c>
      <c r="N41" t="s">
        <v>156</v>
      </c>
      <c r="O41" t="s">
        <v>82</v>
      </c>
      <c r="P41" t="str">
        <f>"11912270 FM                   "</f>
        <v xml:space="preserve">11912270 FM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8.58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 s="4">
        <v>50.45</v>
      </c>
      <c r="BM41" s="4">
        <v>7.57</v>
      </c>
      <c r="BN41" s="4">
        <v>58.02</v>
      </c>
      <c r="BO41" s="4">
        <v>58.02</v>
      </c>
      <c r="BQ41" t="s">
        <v>157</v>
      </c>
      <c r="BR41" t="s">
        <v>101</v>
      </c>
      <c r="BS41" s="3">
        <v>43816</v>
      </c>
      <c r="BT41" s="5">
        <v>0.3354166666666667</v>
      </c>
      <c r="BU41" t="s">
        <v>283</v>
      </c>
      <c r="BV41" t="s">
        <v>86</v>
      </c>
      <c r="BY41">
        <v>1200</v>
      </c>
      <c r="BZ41" t="s">
        <v>27</v>
      </c>
      <c r="CC41" t="s">
        <v>91</v>
      </c>
      <c r="CD41">
        <v>2021</v>
      </c>
      <c r="CE41" t="s">
        <v>88</v>
      </c>
      <c r="CF41" s="3">
        <v>43817</v>
      </c>
      <c r="CI41">
        <v>1</v>
      </c>
      <c r="CJ41">
        <v>2</v>
      </c>
      <c r="CK41">
        <v>21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"009935227659"</f>
        <v>009935227659</v>
      </c>
      <c r="F42" s="3">
        <v>43812</v>
      </c>
      <c r="G42">
        <v>202006</v>
      </c>
      <c r="H42" t="s">
        <v>210</v>
      </c>
      <c r="I42" t="s">
        <v>211</v>
      </c>
      <c r="J42" t="s">
        <v>212</v>
      </c>
      <c r="K42" t="s">
        <v>78</v>
      </c>
      <c r="L42" t="s">
        <v>75</v>
      </c>
      <c r="M42" t="s">
        <v>76</v>
      </c>
      <c r="N42" t="s">
        <v>140</v>
      </c>
      <c r="O42" t="s">
        <v>82</v>
      </c>
      <c r="P42" t="str">
        <f>"...                           "</f>
        <v xml:space="preserve">...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8.58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 s="4">
        <v>50.45</v>
      </c>
      <c r="BM42" s="4">
        <v>7.57</v>
      </c>
      <c r="BN42" s="4">
        <v>58.02</v>
      </c>
      <c r="BO42" s="4">
        <v>58.02</v>
      </c>
      <c r="BQ42" t="s">
        <v>141</v>
      </c>
      <c r="BR42" t="s">
        <v>214</v>
      </c>
      <c r="BS42" s="3">
        <v>43816</v>
      </c>
      <c r="BT42" s="5">
        <v>0.3923611111111111</v>
      </c>
      <c r="BU42" t="s">
        <v>280</v>
      </c>
      <c r="BV42" t="s">
        <v>86</v>
      </c>
      <c r="BY42">
        <v>1200</v>
      </c>
      <c r="BZ42" t="s">
        <v>27</v>
      </c>
      <c r="CA42" t="s">
        <v>144</v>
      </c>
      <c r="CC42" t="s">
        <v>76</v>
      </c>
      <c r="CD42">
        <v>8000</v>
      </c>
      <c r="CE42" t="s">
        <v>88</v>
      </c>
      <c r="CF42" s="3">
        <v>43817</v>
      </c>
      <c r="CI42">
        <v>1</v>
      </c>
      <c r="CJ42">
        <v>2</v>
      </c>
      <c r="CK42">
        <v>21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"009939176357"</f>
        <v>009939176357</v>
      </c>
      <c r="F43" s="3">
        <v>43812</v>
      </c>
      <c r="G43">
        <v>202006</v>
      </c>
      <c r="H43" t="s">
        <v>95</v>
      </c>
      <c r="I43" t="s">
        <v>96</v>
      </c>
      <c r="J43" t="s">
        <v>97</v>
      </c>
      <c r="K43" t="s">
        <v>78</v>
      </c>
      <c r="L43" t="s">
        <v>98</v>
      </c>
      <c r="M43" t="s">
        <v>99</v>
      </c>
      <c r="N43" t="s">
        <v>156</v>
      </c>
      <c r="O43" t="s">
        <v>82</v>
      </c>
      <c r="P43" t="str">
        <f>"11912270 FM                   "</f>
        <v xml:space="preserve">11912270 FM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8.58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50.45</v>
      </c>
      <c r="BM43" s="4">
        <v>7.57</v>
      </c>
      <c r="BN43" s="4">
        <v>58.02</v>
      </c>
      <c r="BO43" s="4">
        <v>58.02</v>
      </c>
      <c r="BQ43" t="s">
        <v>284</v>
      </c>
      <c r="BR43" t="s">
        <v>101</v>
      </c>
      <c r="BS43" s="3">
        <v>43816</v>
      </c>
      <c r="BT43" s="5">
        <v>0.5</v>
      </c>
      <c r="BU43" t="s">
        <v>285</v>
      </c>
      <c r="BV43" t="s">
        <v>86</v>
      </c>
      <c r="BY43">
        <v>1200</v>
      </c>
      <c r="BZ43" t="s">
        <v>27</v>
      </c>
      <c r="CA43" t="s">
        <v>103</v>
      </c>
      <c r="CC43" t="s">
        <v>99</v>
      </c>
      <c r="CD43">
        <v>5247</v>
      </c>
      <c r="CE43" t="s">
        <v>88</v>
      </c>
      <c r="CF43" s="3">
        <v>43819</v>
      </c>
      <c r="CI43">
        <v>1</v>
      </c>
      <c r="CJ43">
        <v>2</v>
      </c>
      <c r="CK43">
        <v>21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"019911579608"</f>
        <v>019911579608</v>
      </c>
      <c r="F44" s="3">
        <v>43812</v>
      </c>
      <c r="G44">
        <v>202006</v>
      </c>
      <c r="H44" t="s">
        <v>75</v>
      </c>
      <c r="I44" t="s">
        <v>76</v>
      </c>
      <c r="J44" t="s">
        <v>97</v>
      </c>
      <c r="K44" t="s">
        <v>78</v>
      </c>
      <c r="L44" t="s">
        <v>90</v>
      </c>
      <c r="M44" t="s">
        <v>91</v>
      </c>
      <c r="N44" t="s">
        <v>192</v>
      </c>
      <c r="O44" t="s">
        <v>82</v>
      </c>
      <c r="P44" t="str">
        <f>"11252350FS GL460040           "</f>
        <v xml:space="preserve">11252350FS GL460040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8.58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0.9</v>
      </c>
      <c r="BK44">
        <v>1</v>
      </c>
      <c r="BL44" s="4">
        <v>50.45</v>
      </c>
      <c r="BM44" s="4">
        <v>7.57</v>
      </c>
      <c r="BN44" s="4">
        <v>58.02</v>
      </c>
      <c r="BO44" s="4">
        <v>58.02</v>
      </c>
      <c r="BQ44" t="s">
        <v>286</v>
      </c>
      <c r="BR44" t="s">
        <v>287</v>
      </c>
      <c r="BS44" s="3">
        <v>43816</v>
      </c>
      <c r="BT44" s="5">
        <v>0.3354166666666667</v>
      </c>
      <c r="BU44" t="s">
        <v>283</v>
      </c>
      <c r="BV44" t="s">
        <v>86</v>
      </c>
      <c r="BY44">
        <v>4294.25</v>
      </c>
      <c r="BZ44" t="s">
        <v>27</v>
      </c>
      <c r="CC44" t="s">
        <v>91</v>
      </c>
      <c r="CD44">
        <v>2021</v>
      </c>
      <c r="CE44" t="s">
        <v>88</v>
      </c>
      <c r="CF44" s="3">
        <v>43817</v>
      </c>
      <c r="CI44">
        <v>1</v>
      </c>
      <c r="CJ44">
        <v>2</v>
      </c>
      <c r="CK44">
        <v>21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"080002509028"</f>
        <v>080002509028</v>
      </c>
      <c r="F45" s="3">
        <v>43812</v>
      </c>
      <c r="G45">
        <v>202006</v>
      </c>
      <c r="H45" t="s">
        <v>90</v>
      </c>
      <c r="I45" t="s">
        <v>91</v>
      </c>
      <c r="J45" t="s">
        <v>288</v>
      </c>
      <c r="K45" t="s">
        <v>78</v>
      </c>
      <c r="L45" t="s">
        <v>130</v>
      </c>
      <c r="M45" t="s">
        <v>131</v>
      </c>
      <c r="N45" t="s">
        <v>289</v>
      </c>
      <c r="O45" t="s">
        <v>116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31.37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34.1</v>
      </c>
      <c r="BJ45">
        <v>33.1</v>
      </c>
      <c r="BK45">
        <v>35</v>
      </c>
      <c r="BL45" s="4">
        <v>189.41</v>
      </c>
      <c r="BM45" s="4">
        <v>28.41</v>
      </c>
      <c r="BN45" s="4">
        <v>217.82</v>
      </c>
      <c r="BO45" s="4">
        <v>217.82</v>
      </c>
      <c r="BQ45" t="s">
        <v>290</v>
      </c>
      <c r="BR45" t="s">
        <v>291</v>
      </c>
      <c r="BS45" s="3">
        <v>43816</v>
      </c>
      <c r="BT45" s="5">
        <v>0.41666666666666669</v>
      </c>
      <c r="BU45" t="s">
        <v>290</v>
      </c>
      <c r="BV45" t="s">
        <v>86</v>
      </c>
      <c r="BY45">
        <v>165396.92000000001</v>
      </c>
      <c r="CA45" t="s">
        <v>292</v>
      </c>
      <c r="CC45" t="s">
        <v>131</v>
      </c>
      <c r="CD45">
        <v>3201</v>
      </c>
      <c r="CE45" t="s">
        <v>262</v>
      </c>
      <c r="CF45" s="3">
        <v>43817</v>
      </c>
      <c r="CI45">
        <v>1</v>
      </c>
      <c r="CJ45">
        <v>2</v>
      </c>
      <c r="CK45" t="s">
        <v>120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"019911579609"</f>
        <v>019911579609</v>
      </c>
      <c r="F46" s="3">
        <v>43812</v>
      </c>
      <c r="G46">
        <v>202006</v>
      </c>
      <c r="H46" t="s">
        <v>75</v>
      </c>
      <c r="I46" t="s">
        <v>76</v>
      </c>
      <c r="J46" t="s">
        <v>97</v>
      </c>
      <c r="K46" t="s">
        <v>78</v>
      </c>
      <c r="L46" t="s">
        <v>138</v>
      </c>
      <c r="M46" t="s">
        <v>139</v>
      </c>
      <c r="N46" t="s">
        <v>293</v>
      </c>
      <c r="O46" t="s">
        <v>116</v>
      </c>
      <c r="P46" t="str">
        <f>"11942270FM 460790             "</f>
        <v xml:space="preserve">11942270FM 460790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17.57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1.6</v>
      </c>
      <c r="BK46">
        <v>2</v>
      </c>
      <c r="BL46" s="4">
        <v>108.28</v>
      </c>
      <c r="BM46" s="4">
        <v>16.239999999999998</v>
      </c>
      <c r="BN46" s="4">
        <v>124.52</v>
      </c>
      <c r="BO46" s="4">
        <v>124.52</v>
      </c>
      <c r="BQ46" t="s">
        <v>294</v>
      </c>
      <c r="BR46" t="s">
        <v>295</v>
      </c>
      <c r="BS46" s="3">
        <v>43816</v>
      </c>
      <c r="BT46" s="5">
        <v>0.44722222222222219</v>
      </c>
      <c r="BU46" t="s">
        <v>296</v>
      </c>
      <c r="BV46" t="s">
        <v>86</v>
      </c>
      <c r="BY46">
        <v>8213.7000000000007</v>
      </c>
      <c r="CA46" t="s">
        <v>297</v>
      </c>
      <c r="CC46" t="s">
        <v>139</v>
      </c>
      <c r="CD46">
        <v>4051</v>
      </c>
      <c r="CE46" t="s">
        <v>88</v>
      </c>
      <c r="CF46" s="3">
        <v>43817</v>
      </c>
      <c r="CI46">
        <v>2</v>
      </c>
      <c r="CJ46">
        <v>2</v>
      </c>
      <c r="CK46" t="s">
        <v>263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"009938650919"</f>
        <v>009938650919</v>
      </c>
      <c r="F47" s="3">
        <v>43812</v>
      </c>
      <c r="G47">
        <v>202006</v>
      </c>
      <c r="H47" t="s">
        <v>90</v>
      </c>
      <c r="I47" t="s">
        <v>91</v>
      </c>
      <c r="J47" t="s">
        <v>264</v>
      </c>
      <c r="K47" t="s">
        <v>78</v>
      </c>
      <c r="L47" t="s">
        <v>75</v>
      </c>
      <c r="M47" t="s">
        <v>76</v>
      </c>
      <c r="N47" t="s">
        <v>298</v>
      </c>
      <c r="O47" t="s">
        <v>82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8.58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0.5</v>
      </c>
      <c r="BJ47">
        <v>0.2</v>
      </c>
      <c r="BK47">
        <v>0.5</v>
      </c>
      <c r="BL47" s="4">
        <v>50.45</v>
      </c>
      <c r="BM47" s="4">
        <v>7.57</v>
      </c>
      <c r="BN47" s="4">
        <v>58.02</v>
      </c>
      <c r="BO47" s="4">
        <v>58.02</v>
      </c>
      <c r="BQ47" t="s">
        <v>299</v>
      </c>
      <c r="BR47" t="s">
        <v>300</v>
      </c>
      <c r="BS47" s="3">
        <v>43818</v>
      </c>
      <c r="BT47" s="5">
        <v>0.62361111111111112</v>
      </c>
      <c r="BU47" t="s">
        <v>301</v>
      </c>
      <c r="BV47" t="s">
        <v>89</v>
      </c>
      <c r="BW47" t="s">
        <v>302</v>
      </c>
      <c r="BX47" t="s">
        <v>303</v>
      </c>
      <c r="BY47">
        <v>1200</v>
      </c>
      <c r="BZ47" t="s">
        <v>27</v>
      </c>
      <c r="CC47" t="s">
        <v>76</v>
      </c>
      <c r="CD47">
        <v>8000</v>
      </c>
      <c r="CE47" t="s">
        <v>88</v>
      </c>
      <c r="CF47" s="3">
        <v>43826</v>
      </c>
      <c r="CI47">
        <v>1</v>
      </c>
      <c r="CJ47">
        <v>4</v>
      </c>
      <c r="CK47">
        <v>21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"009939592653"</f>
        <v>009939592653</v>
      </c>
      <c r="F48" s="3">
        <v>43816</v>
      </c>
      <c r="G48">
        <v>202006</v>
      </c>
      <c r="H48" t="s">
        <v>75</v>
      </c>
      <c r="I48" t="s">
        <v>76</v>
      </c>
      <c r="J48" t="s">
        <v>77</v>
      </c>
      <c r="K48" t="s">
        <v>78</v>
      </c>
      <c r="L48" t="s">
        <v>182</v>
      </c>
      <c r="M48" t="s">
        <v>183</v>
      </c>
      <c r="N48" t="s">
        <v>304</v>
      </c>
      <c r="O48" t="s">
        <v>82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8.58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 s="4">
        <v>50.45</v>
      </c>
      <c r="BM48" s="4">
        <v>7.57</v>
      </c>
      <c r="BN48" s="4">
        <v>58.02</v>
      </c>
      <c r="BO48" s="4">
        <v>58.02</v>
      </c>
      <c r="BQ48" t="s">
        <v>305</v>
      </c>
      <c r="BR48" t="s">
        <v>84</v>
      </c>
      <c r="BS48" s="3">
        <v>43817</v>
      </c>
      <c r="BT48" s="5">
        <v>0.41388888888888892</v>
      </c>
      <c r="BU48" t="s">
        <v>306</v>
      </c>
      <c r="BV48" t="s">
        <v>86</v>
      </c>
      <c r="BY48">
        <v>1200</v>
      </c>
      <c r="BZ48" t="s">
        <v>27</v>
      </c>
      <c r="CA48" t="s">
        <v>307</v>
      </c>
      <c r="CC48" t="s">
        <v>183</v>
      </c>
      <c r="CD48">
        <v>9301</v>
      </c>
      <c r="CE48" t="s">
        <v>88</v>
      </c>
      <c r="CF48" s="3">
        <v>43818</v>
      </c>
      <c r="CI48">
        <v>1</v>
      </c>
      <c r="CJ48">
        <v>1</v>
      </c>
      <c r="CK48">
        <v>21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"009939592655"</f>
        <v>009939592655</v>
      </c>
      <c r="F49" s="3">
        <v>43816</v>
      </c>
      <c r="G49">
        <v>202006</v>
      </c>
      <c r="H49" t="s">
        <v>75</v>
      </c>
      <c r="I49" t="s">
        <v>76</v>
      </c>
      <c r="J49" t="s">
        <v>77</v>
      </c>
      <c r="K49" t="s">
        <v>78</v>
      </c>
      <c r="L49" t="s">
        <v>90</v>
      </c>
      <c r="M49" t="s">
        <v>91</v>
      </c>
      <c r="N49" t="s">
        <v>92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8.58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 s="4">
        <v>50.45</v>
      </c>
      <c r="BM49" s="4">
        <v>7.57</v>
      </c>
      <c r="BN49" s="4">
        <v>58.02</v>
      </c>
      <c r="BO49" s="4">
        <v>58.02</v>
      </c>
      <c r="BQ49" t="s">
        <v>308</v>
      </c>
      <c r="BR49" t="s">
        <v>84</v>
      </c>
      <c r="BS49" t="s">
        <v>309</v>
      </c>
      <c r="BY49">
        <v>1200</v>
      </c>
      <c r="BZ49" t="s">
        <v>27</v>
      </c>
      <c r="CC49" t="s">
        <v>91</v>
      </c>
      <c r="CD49">
        <v>2000</v>
      </c>
      <c r="CE49" t="s">
        <v>88</v>
      </c>
      <c r="CI49">
        <v>1</v>
      </c>
      <c r="CJ49" t="s">
        <v>309</v>
      </c>
      <c r="CK49">
        <v>21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"009939592652"</f>
        <v>009939592652</v>
      </c>
      <c r="F50" s="3">
        <v>43816</v>
      </c>
      <c r="G50">
        <v>202006</v>
      </c>
      <c r="H50" t="s">
        <v>75</v>
      </c>
      <c r="I50" t="s">
        <v>76</v>
      </c>
      <c r="J50" t="s">
        <v>77</v>
      </c>
      <c r="K50" t="s">
        <v>78</v>
      </c>
      <c r="L50" t="s">
        <v>310</v>
      </c>
      <c r="M50" t="s">
        <v>311</v>
      </c>
      <c r="N50" t="s">
        <v>312</v>
      </c>
      <c r="O50" t="s">
        <v>82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16.63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 s="4">
        <v>97.75</v>
      </c>
      <c r="BM50" s="4">
        <v>14.66</v>
      </c>
      <c r="BN50" s="4">
        <v>112.41</v>
      </c>
      <c r="BO50" s="4">
        <v>112.41</v>
      </c>
      <c r="BQ50" t="s">
        <v>313</v>
      </c>
      <c r="BR50" t="s">
        <v>84</v>
      </c>
      <c r="BS50" s="3">
        <v>43818</v>
      </c>
      <c r="BT50" s="5">
        <v>0.50694444444444442</v>
      </c>
      <c r="BU50" t="s">
        <v>314</v>
      </c>
      <c r="BV50" t="s">
        <v>86</v>
      </c>
      <c r="BY50">
        <v>1200</v>
      </c>
      <c r="BZ50" t="s">
        <v>27</v>
      </c>
      <c r="CA50" t="s">
        <v>315</v>
      </c>
      <c r="CC50" t="s">
        <v>311</v>
      </c>
      <c r="CD50">
        <v>9762</v>
      </c>
      <c r="CE50" t="s">
        <v>88</v>
      </c>
      <c r="CF50" s="3">
        <v>43822</v>
      </c>
      <c r="CI50">
        <v>4</v>
      </c>
      <c r="CJ50">
        <v>2</v>
      </c>
      <c r="CK50">
        <v>23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"009939592654"</f>
        <v>009939592654</v>
      </c>
      <c r="F51" s="3">
        <v>43816</v>
      </c>
      <c r="G51">
        <v>202006</v>
      </c>
      <c r="H51" t="s">
        <v>75</v>
      </c>
      <c r="I51" t="s">
        <v>76</v>
      </c>
      <c r="J51" t="s">
        <v>77</v>
      </c>
      <c r="K51" t="s">
        <v>78</v>
      </c>
      <c r="L51" t="s">
        <v>316</v>
      </c>
      <c r="M51" t="s">
        <v>317</v>
      </c>
      <c r="N51" t="s">
        <v>318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12.07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1.4</v>
      </c>
      <c r="BJ51">
        <v>2</v>
      </c>
      <c r="BK51">
        <v>2</v>
      </c>
      <c r="BL51" s="4">
        <v>70.95</v>
      </c>
      <c r="BM51" s="4">
        <v>10.64</v>
      </c>
      <c r="BN51" s="4">
        <v>81.59</v>
      </c>
      <c r="BO51" s="4">
        <v>81.59</v>
      </c>
      <c r="BQ51" t="s">
        <v>319</v>
      </c>
      <c r="BR51" t="s">
        <v>84</v>
      </c>
      <c r="BS51" s="3">
        <v>43817</v>
      </c>
      <c r="BT51" s="5">
        <v>0.41666666666666669</v>
      </c>
      <c r="BU51" t="s">
        <v>320</v>
      </c>
      <c r="BV51" t="s">
        <v>86</v>
      </c>
      <c r="BY51">
        <v>9955.6200000000008</v>
      </c>
      <c r="BZ51" t="s">
        <v>27</v>
      </c>
      <c r="CA51" t="s">
        <v>321</v>
      </c>
      <c r="CC51" t="s">
        <v>317</v>
      </c>
      <c r="CD51">
        <v>7100</v>
      </c>
      <c r="CE51" t="s">
        <v>88</v>
      </c>
      <c r="CF51" s="3">
        <v>43818</v>
      </c>
      <c r="CI51">
        <v>1</v>
      </c>
      <c r="CJ51">
        <v>1</v>
      </c>
      <c r="CK51">
        <v>24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"009939245476"</f>
        <v>009939245476</v>
      </c>
      <c r="F52" s="3">
        <v>43816</v>
      </c>
      <c r="G52">
        <v>202006</v>
      </c>
      <c r="H52" t="s">
        <v>90</v>
      </c>
      <c r="I52" t="s">
        <v>91</v>
      </c>
      <c r="J52" t="s">
        <v>322</v>
      </c>
      <c r="K52" t="s">
        <v>78</v>
      </c>
      <c r="L52" t="s">
        <v>202</v>
      </c>
      <c r="M52" t="s">
        <v>203</v>
      </c>
      <c r="N52" t="s">
        <v>323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68.62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15.7</v>
      </c>
      <c r="BJ52">
        <v>7.4</v>
      </c>
      <c r="BK52">
        <v>16</v>
      </c>
      <c r="BL52" s="4">
        <v>403.37</v>
      </c>
      <c r="BM52" s="4">
        <v>60.51</v>
      </c>
      <c r="BN52" s="4">
        <v>463.88</v>
      </c>
      <c r="BO52" s="4">
        <v>463.88</v>
      </c>
      <c r="BQ52" t="s">
        <v>324</v>
      </c>
      <c r="BR52" t="s">
        <v>325</v>
      </c>
      <c r="BS52" s="3">
        <v>43817</v>
      </c>
      <c r="BT52" s="5">
        <v>0.4375</v>
      </c>
      <c r="BU52" t="s">
        <v>326</v>
      </c>
      <c r="BV52" t="s">
        <v>86</v>
      </c>
      <c r="BY52">
        <v>36919.68</v>
      </c>
      <c r="BZ52" t="s">
        <v>27</v>
      </c>
      <c r="CA52" t="s">
        <v>238</v>
      </c>
      <c r="CC52" t="s">
        <v>203</v>
      </c>
      <c r="CD52">
        <v>699</v>
      </c>
      <c r="CE52" t="s">
        <v>88</v>
      </c>
      <c r="CF52" s="3">
        <v>43818</v>
      </c>
      <c r="CI52">
        <v>1</v>
      </c>
      <c r="CJ52">
        <v>1</v>
      </c>
      <c r="CK52">
        <v>21</v>
      </c>
      <c r="CL52" t="s">
        <v>89</v>
      </c>
    </row>
    <row r="53" spans="1:90">
      <c r="A53" t="s">
        <v>137</v>
      </c>
      <c r="B53" t="s">
        <v>73</v>
      </c>
      <c r="C53" t="s">
        <v>74</v>
      </c>
      <c r="E53" t="str">
        <f>"089901384242"</f>
        <v>089901384242</v>
      </c>
      <c r="F53" s="3">
        <v>43816</v>
      </c>
      <c r="G53">
        <v>202006</v>
      </c>
      <c r="H53" t="s">
        <v>182</v>
      </c>
      <c r="I53" t="s">
        <v>183</v>
      </c>
      <c r="J53" t="s">
        <v>184</v>
      </c>
      <c r="K53" t="s">
        <v>78</v>
      </c>
      <c r="L53" t="s">
        <v>185</v>
      </c>
      <c r="M53" t="s">
        <v>186</v>
      </c>
      <c r="N53" t="s">
        <v>327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8.58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 s="4">
        <v>50.45</v>
      </c>
      <c r="BM53" s="4">
        <v>7.57</v>
      </c>
      <c r="BN53" s="4">
        <v>58.02</v>
      </c>
      <c r="BO53" s="4">
        <v>58.02</v>
      </c>
      <c r="BS53" s="3">
        <v>43817</v>
      </c>
      <c r="BT53" s="5">
        <v>0.45277777777777778</v>
      </c>
      <c r="BU53" t="s">
        <v>328</v>
      </c>
      <c r="BV53" t="s">
        <v>89</v>
      </c>
      <c r="BY53">
        <v>1200</v>
      </c>
      <c r="BZ53" t="s">
        <v>27</v>
      </c>
      <c r="CA53" t="s">
        <v>191</v>
      </c>
      <c r="CC53" t="s">
        <v>186</v>
      </c>
      <c r="CD53">
        <v>46</v>
      </c>
      <c r="CE53" t="s">
        <v>88</v>
      </c>
      <c r="CF53" s="3">
        <v>43818</v>
      </c>
      <c r="CI53">
        <v>1</v>
      </c>
      <c r="CJ53">
        <v>1</v>
      </c>
      <c r="CK53">
        <v>21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"009938634440"</f>
        <v>009938634440</v>
      </c>
      <c r="F54" s="3">
        <v>43816</v>
      </c>
      <c r="G54">
        <v>202006</v>
      </c>
      <c r="H54" t="s">
        <v>90</v>
      </c>
      <c r="I54" t="s">
        <v>91</v>
      </c>
      <c r="J54" t="s">
        <v>97</v>
      </c>
      <c r="K54" t="s">
        <v>78</v>
      </c>
      <c r="L54" t="s">
        <v>75</v>
      </c>
      <c r="M54" t="s">
        <v>76</v>
      </c>
      <c r="N54" t="s">
        <v>329</v>
      </c>
      <c r="O54" t="s">
        <v>82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8.58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0.6</v>
      </c>
      <c r="BJ54">
        <v>0.8</v>
      </c>
      <c r="BK54">
        <v>1</v>
      </c>
      <c r="BL54" s="4">
        <v>50.45</v>
      </c>
      <c r="BM54" s="4">
        <v>7.57</v>
      </c>
      <c r="BN54" s="4">
        <v>58.02</v>
      </c>
      <c r="BO54" s="4">
        <v>58.02</v>
      </c>
      <c r="BQ54" t="s">
        <v>141</v>
      </c>
      <c r="BR54" t="s">
        <v>206</v>
      </c>
      <c r="BS54" s="3">
        <v>43817</v>
      </c>
      <c r="BT54" s="5">
        <v>0.40625</v>
      </c>
      <c r="BU54" t="s">
        <v>330</v>
      </c>
      <c r="BV54" t="s">
        <v>86</v>
      </c>
      <c r="BY54">
        <v>4213.76</v>
      </c>
      <c r="BZ54" t="s">
        <v>27</v>
      </c>
      <c r="CC54" t="s">
        <v>76</v>
      </c>
      <c r="CD54">
        <v>8000</v>
      </c>
      <c r="CE54" t="s">
        <v>88</v>
      </c>
      <c r="CF54" s="3">
        <v>43817</v>
      </c>
      <c r="CI54">
        <v>1</v>
      </c>
      <c r="CJ54">
        <v>1</v>
      </c>
      <c r="CK54">
        <v>21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"009939592645"</f>
        <v>009939592645</v>
      </c>
      <c r="F55" s="3">
        <v>43817</v>
      </c>
      <c r="G55">
        <v>202006</v>
      </c>
      <c r="H55" t="s">
        <v>75</v>
      </c>
      <c r="I55" t="s">
        <v>76</v>
      </c>
      <c r="J55" t="s">
        <v>77</v>
      </c>
      <c r="K55" t="s">
        <v>78</v>
      </c>
      <c r="L55" t="s">
        <v>98</v>
      </c>
      <c r="M55" t="s">
        <v>99</v>
      </c>
      <c r="N55" t="s">
        <v>331</v>
      </c>
      <c r="O55" t="s">
        <v>82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8.58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1.2</v>
      </c>
      <c r="BJ55">
        <v>1.9</v>
      </c>
      <c r="BK55">
        <v>2</v>
      </c>
      <c r="BL55" s="4">
        <v>50.45</v>
      </c>
      <c r="BM55" s="4">
        <v>7.57</v>
      </c>
      <c r="BN55" s="4">
        <v>58.02</v>
      </c>
      <c r="BO55" s="4">
        <v>58.02</v>
      </c>
      <c r="BQ55" t="s">
        <v>332</v>
      </c>
      <c r="BR55" t="s">
        <v>84</v>
      </c>
      <c r="BS55" s="3">
        <v>43818</v>
      </c>
      <c r="BT55" s="5">
        <v>0.42708333333333331</v>
      </c>
      <c r="BU55" t="s">
        <v>333</v>
      </c>
      <c r="BV55" t="s">
        <v>86</v>
      </c>
      <c r="BY55">
        <v>9469.44</v>
      </c>
      <c r="BZ55" t="s">
        <v>27</v>
      </c>
      <c r="CA55" t="s">
        <v>334</v>
      </c>
      <c r="CC55" t="s">
        <v>99</v>
      </c>
      <c r="CD55">
        <v>5241</v>
      </c>
      <c r="CE55" t="s">
        <v>88</v>
      </c>
      <c r="CF55" s="3">
        <v>43822</v>
      </c>
      <c r="CI55">
        <v>1</v>
      </c>
      <c r="CJ55">
        <v>1</v>
      </c>
      <c r="CK55">
        <v>21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"009939592646"</f>
        <v>009939592646</v>
      </c>
      <c r="F56" s="3">
        <v>43817</v>
      </c>
      <c r="G56">
        <v>202006</v>
      </c>
      <c r="H56" t="s">
        <v>75</v>
      </c>
      <c r="I56" t="s">
        <v>76</v>
      </c>
      <c r="J56" t="s">
        <v>77</v>
      </c>
      <c r="K56" t="s">
        <v>78</v>
      </c>
      <c r="L56" t="s">
        <v>90</v>
      </c>
      <c r="M56" t="s">
        <v>91</v>
      </c>
      <c r="N56" t="s">
        <v>335</v>
      </c>
      <c r="O56" t="s">
        <v>82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8.58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1.5</v>
      </c>
      <c r="BK56">
        <v>1.5</v>
      </c>
      <c r="BL56" s="4">
        <v>50.45</v>
      </c>
      <c r="BM56" s="4">
        <v>7.57</v>
      </c>
      <c r="BN56" s="4">
        <v>58.02</v>
      </c>
      <c r="BO56" s="4">
        <v>58.02</v>
      </c>
      <c r="BR56" t="s">
        <v>84</v>
      </c>
      <c r="BS56" s="3">
        <v>43818</v>
      </c>
      <c r="BT56" s="5">
        <v>0.35416666666666669</v>
      </c>
      <c r="BU56" t="s">
        <v>336</v>
      </c>
      <c r="BV56" t="s">
        <v>86</v>
      </c>
      <c r="BY56">
        <v>7432.32</v>
      </c>
      <c r="BZ56" t="s">
        <v>27</v>
      </c>
      <c r="CA56" t="s">
        <v>337</v>
      </c>
      <c r="CC56" t="s">
        <v>91</v>
      </c>
      <c r="CD56">
        <v>2196</v>
      </c>
      <c r="CE56" t="s">
        <v>88</v>
      </c>
      <c r="CF56" s="3">
        <v>43819</v>
      </c>
      <c r="CI56">
        <v>1</v>
      </c>
      <c r="CJ56">
        <v>1</v>
      </c>
      <c r="CK56">
        <v>21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"080002511062"</f>
        <v>080002511062</v>
      </c>
      <c r="F57" s="3">
        <v>43817</v>
      </c>
      <c r="G57">
        <v>202006</v>
      </c>
      <c r="H57" t="s">
        <v>75</v>
      </c>
      <c r="I57" t="s">
        <v>76</v>
      </c>
      <c r="J57" t="s">
        <v>338</v>
      </c>
      <c r="K57" t="s">
        <v>78</v>
      </c>
      <c r="L57" t="s">
        <v>210</v>
      </c>
      <c r="M57" t="s">
        <v>211</v>
      </c>
      <c r="N57" t="s">
        <v>339</v>
      </c>
      <c r="O57" t="s">
        <v>116</v>
      </c>
      <c r="P57" t="str">
        <f>"Book Ref TALBWCSEM186321      "</f>
        <v xml:space="preserve">Book Ref TALBWCSEM186321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70.239999999999995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51</v>
      </c>
      <c r="BJ57">
        <v>84.3</v>
      </c>
      <c r="BK57">
        <v>85</v>
      </c>
      <c r="BL57" s="4">
        <v>417.85</v>
      </c>
      <c r="BM57" s="4">
        <v>62.68</v>
      </c>
      <c r="BN57" s="4">
        <v>480.53</v>
      </c>
      <c r="BO57" s="4">
        <v>480.53</v>
      </c>
      <c r="BQ57" t="s">
        <v>340</v>
      </c>
      <c r="BR57" t="s">
        <v>341</v>
      </c>
      <c r="BS57" s="3">
        <v>43822</v>
      </c>
      <c r="BT57" s="5">
        <v>0.33611111111111108</v>
      </c>
      <c r="BU57" t="s">
        <v>342</v>
      </c>
      <c r="BV57" t="s">
        <v>89</v>
      </c>
      <c r="BW57" t="s">
        <v>171</v>
      </c>
      <c r="BX57" t="s">
        <v>343</v>
      </c>
      <c r="BY57">
        <v>421697.71</v>
      </c>
      <c r="CC57" t="s">
        <v>211</v>
      </c>
      <c r="CD57">
        <v>1619</v>
      </c>
      <c r="CE57" t="s">
        <v>344</v>
      </c>
      <c r="CF57" s="3">
        <v>43823</v>
      </c>
      <c r="CI57">
        <v>2</v>
      </c>
      <c r="CJ57">
        <v>3</v>
      </c>
      <c r="CK57" t="s">
        <v>263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"009939592644"</f>
        <v>009939592644</v>
      </c>
      <c r="F58" s="3">
        <v>43817</v>
      </c>
      <c r="G58">
        <v>202006</v>
      </c>
      <c r="H58" t="s">
        <v>75</v>
      </c>
      <c r="I58" t="s">
        <v>76</v>
      </c>
      <c r="J58" t="s">
        <v>77</v>
      </c>
      <c r="K58" t="s">
        <v>78</v>
      </c>
      <c r="L58" t="s">
        <v>345</v>
      </c>
      <c r="M58" t="s">
        <v>346</v>
      </c>
      <c r="N58" t="s">
        <v>347</v>
      </c>
      <c r="O58" t="s">
        <v>116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67.819999999999993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52.9</v>
      </c>
      <c r="BJ58">
        <v>47.8</v>
      </c>
      <c r="BK58">
        <v>53</v>
      </c>
      <c r="BL58" s="4">
        <v>403.64</v>
      </c>
      <c r="BM58" s="4">
        <v>60.55</v>
      </c>
      <c r="BN58" s="4">
        <v>464.19</v>
      </c>
      <c r="BO58" s="4">
        <v>464.19</v>
      </c>
      <c r="BQ58" t="s">
        <v>348</v>
      </c>
      <c r="BR58" t="s">
        <v>84</v>
      </c>
      <c r="BS58" s="3">
        <v>43822</v>
      </c>
      <c r="BT58" s="5">
        <v>0.50277777777777777</v>
      </c>
      <c r="BU58" t="s">
        <v>349</v>
      </c>
      <c r="BV58" t="s">
        <v>86</v>
      </c>
      <c r="BY58">
        <v>238998.6</v>
      </c>
      <c r="CA58" t="s">
        <v>350</v>
      </c>
      <c r="CC58" t="s">
        <v>346</v>
      </c>
      <c r="CD58">
        <v>3880</v>
      </c>
      <c r="CE58" t="s">
        <v>88</v>
      </c>
      <c r="CF58" s="3">
        <v>43826</v>
      </c>
      <c r="CI58">
        <v>3</v>
      </c>
      <c r="CJ58">
        <v>3</v>
      </c>
      <c r="CK58" t="s">
        <v>351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"009938636336"</f>
        <v>009938636336</v>
      </c>
      <c r="F59" s="3">
        <v>43817</v>
      </c>
      <c r="G59">
        <v>202006</v>
      </c>
      <c r="H59" t="s">
        <v>210</v>
      </c>
      <c r="I59" t="s">
        <v>211</v>
      </c>
      <c r="J59" t="s">
        <v>77</v>
      </c>
      <c r="K59" t="s">
        <v>78</v>
      </c>
      <c r="L59" t="s">
        <v>98</v>
      </c>
      <c r="M59" t="s">
        <v>99</v>
      </c>
      <c r="N59" t="s">
        <v>78</v>
      </c>
      <c r="O59" t="s">
        <v>116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17.57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3.8</v>
      </c>
      <c r="BK59">
        <v>4</v>
      </c>
      <c r="BL59" s="4">
        <v>108.28</v>
      </c>
      <c r="BM59" s="4">
        <v>16.239999999999998</v>
      </c>
      <c r="BN59" s="4">
        <v>124.52</v>
      </c>
      <c r="BO59" s="4">
        <v>124.52</v>
      </c>
      <c r="BQ59" t="s">
        <v>352</v>
      </c>
      <c r="BR59" t="s">
        <v>353</v>
      </c>
      <c r="BS59" s="3">
        <v>43819</v>
      </c>
      <c r="BT59" s="5">
        <v>0.74791666666666667</v>
      </c>
      <c r="BU59" t="s">
        <v>354</v>
      </c>
      <c r="BV59" t="s">
        <v>86</v>
      </c>
      <c r="BY59">
        <v>19132.05</v>
      </c>
      <c r="CA59" t="s">
        <v>355</v>
      </c>
      <c r="CC59" t="s">
        <v>99</v>
      </c>
      <c r="CD59">
        <v>5217</v>
      </c>
      <c r="CE59" t="s">
        <v>88</v>
      </c>
      <c r="CF59" s="3">
        <v>43823</v>
      </c>
      <c r="CI59">
        <v>2</v>
      </c>
      <c r="CJ59">
        <v>2</v>
      </c>
      <c r="CK59" t="s">
        <v>356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"009939298674"</f>
        <v>009939298674</v>
      </c>
      <c r="F60" s="3">
        <v>43811</v>
      </c>
      <c r="G60">
        <v>202006</v>
      </c>
      <c r="H60" t="s">
        <v>98</v>
      </c>
      <c r="I60" t="s">
        <v>99</v>
      </c>
      <c r="J60" t="s">
        <v>357</v>
      </c>
      <c r="K60" t="s">
        <v>78</v>
      </c>
      <c r="L60" t="s">
        <v>98</v>
      </c>
      <c r="M60" t="s">
        <v>99</v>
      </c>
      <c r="N60" t="s">
        <v>156</v>
      </c>
      <c r="O60" t="s">
        <v>82</v>
      </c>
      <c r="P60" t="str">
        <f>"039902791458                  "</f>
        <v xml:space="preserve">039902791458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6.71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 s="4">
        <v>39.42</v>
      </c>
      <c r="BM60" s="4">
        <v>5.91</v>
      </c>
      <c r="BN60" s="4">
        <v>45.33</v>
      </c>
      <c r="BO60" s="4">
        <v>45.33</v>
      </c>
      <c r="BR60" t="s">
        <v>358</v>
      </c>
      <c r="BS60" s="3">
        <v>43811</v>
      </c>
      <c r="BT60" s="5">
        <v>0.40277777777777773</v>
      </c>
      <c r="BU60" t="s">
        <v>359</v>
      </c>
      <c r="BV60" t="s">
        <v>86</v>
      </c>
      <c r="BY60">
        <v>1200</v>
      </c>
      <c r="BZ60" t="s">
        <v>27</v>
      </c>
      <c r="CA60" t="s">
        <v>103</v>
      </c>
      <c r="CC60" t="s">
        <v>99</v>
      </c>
      <c r="CD60">
        <v>5217</v>
      </c>
      <c r="CE60" t="s">
        <v>88</v>
      </c>
      <c r="CF60" s="3">
        <v>43816</v>
      </c>
      <c r="CI60">
        <v>1</v>
      </c>
      <c r="CJ60">
        <v>0</v>
      </c>
      <c r="CK60">
        <v>22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"009938636334"</f>
        <v>009938636334</v>
      </c>
      <c r="F61" s="3">
        <v>43817</v>
      </c>
      <c r="G61">
        <v>202006</v>
      </c>
      <c r="H61" t="s">
        <v>79</v>
      </c>
      <c r="I61" t="s">
        <v>80</v>
      </c>
      <c r="J61" t="s">
        <v>360</v>
      </c>
      <c r="K61" t="s">
        <v>78</v>
      </c>
      <c r="L61" t="s">
        <v>361</v>
      </c>
      <c r="M61" t="s">
        <v>362</v>
      </c>
      <c r="N61" t="s">
        <v>363</v>
      </c>
      <c r="O61" t="s">
        <v>116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17.57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3.9</v>
      </c>
      <c r="BK61">
        <v>4</v>
      </c>
      <c r="BL61" s="4">
        <v>108.28</v>
      </c>
      <c r="BM61" s="4">
        <v>16.239999999999998</v>
      </c>
      <c r="BN61" s="4">
        <v>124.52</v>
      </c>
      <c r="BO61" s="4">
        <v>124.52</v>
      </c>
      <c r="BQ61" t="s">
        <v>364</v>
      </c>
      <c r="BR61" t="s">
        <v>176</v>
      </c>
      <c r="BS61" s="3">
        <v>43822</v>
      </c>
      <c r="BT61" s="5">
        <v>0.45833333333333331</v>
      </c>
      <c r="BU61" t="s">
        <v>365</v>
      </c>
      <c r="BV61" t="s">
        <v>89</v>
      </c>
      <c r="BW61" t="s">
        <v>366</v>
      </c>
      <c r="BX61" t="s">
        <v>367</v>
      </c>
      <c r="BY61">
        <v>19484.5</v>
      </c>
      <c r="CA61" t="s">
        <v>368</v>
      </c>
      <c r="CC61" t="s">
        <v>362</v>
      </c>
      <c r="CD61">
        <v>4399</v>
      </c>
      <c r="CE61" t="s">
        <v>88</v>
      </c>
      <c r="CF61" s="3">
        <v>43823</v>
      </c>
      <c r="CI61">
        <v>1</v>
      </c>
      <c r="CJ61">
        <v>3</v>
      </c>
      <c r="CK61" t="s">
        <v>356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"009938636335"</f>
        <v>009938636335</v>
      </c>
      <c r="F62" s="3">
        <v>43817</v>
      </c>
      <c r="G62">
        <v>202006</v>
      </c>
      <c r="H62" t="s">
        <v>79</v>
      </c>
      <c r="I62" t="s">
        <v>80</v>
      </c>
      <c r="J62" t="s">
        <v>77</v>
      </c>
      <c r="K62" t="s">
        <v>78</v>
      </c>
      <c r="L62" t="s">
        <v>109</v>
      </c>
      <c r="M62" t="s">
        <v>110</v>
      </c>
      <c r="N62" t="s">
        <v>369</v>
      </c>
      <c r="O62" t="s">
        <v>116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20.92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4</v>
      </c>
      <c r="BK62">
        <v>4</v>
      </c>
      <c r="BL62" s="4">
        <v>127.98</v>
      </c>
      <c r="BM62" s="4">
        <v>19.2</v>
      </c>
      <c r="BN62" s="4">
        <v>147.18</v>
      </c>
      <c r="BO62" s="4">
        <v>147.18</v>
      </c>
      <c r="BQ62" t="s">
        <v>370</v>
      </c>
      <c r="BR62" t="s">
        <v>176</v>
      </c>
      <c r="BS62" s="3">
        <v>43819</v>
      </c>
      <c r="BT62" s="5">
        <v>0.50416666666666665</v>
      </c>
      <c r="BU62" t="s">
        <v>371</v>
      </c>
      <c r="BV62" t="s">
        <v>86</v>
      </c>
      <c r="BY62">
        <v>19763.849999999999</v>
      </c>
      <c r="CC62" t="s">
        <v>110</v>
      </c>
      <c r="CD62">
        <v>6530</v>
      </c>
      <c r="CE62" t="s">
        <v>88</v>
      </c>
      <c r="CI62">
        <v>0</v>
      </c>
      <c r="CJ62">
        <v>0</v>
      </c>
      <c r="CK62" t="s">
        <v>129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"019911579610"</f>
        <v>019911579610</v>
      </c>
      <c r="F63" s="3">
        <v>43818</v>
      </c>
      <c r="G63">
        <v>202006</v>
      </c>
      <c r="H63" t="s">
        <v>75</v>
      </c>
      <c r="I63" t="s">
        <v>76</v>
      </c>
      <c r="J63" t="s">
        <v>97</v>
      </c>
      <c r="K63" t="s">
        <v>78</v>
      </c>
      <c r="L63" t="s">
        <v>185</v>
      </c>
      <c r="M63" t="s">
        <v>186</v>
      </c>
      <c r="N63" t="s">
        <v>372</v>
      </c>
      <c r="O63" t="s">
        <v>116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17.57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108.28</v>
      </c>
      <c r="BM63" s="4">
        <v>16.239999999999998</v>
      </c>
      <c r="BN63" s="4">
        <v>124.52</v>
      </c>
      <c r="BO63" s="4">
        <v>124.52</v>
      </c>
      <c r="BQ63" t="s">
        <v>373</v>
      </c>
      <c r="BR63" t="s">
        <v>374</v>
      </c>
      <c r="BS63" s="3">
        <v>43822</v>
      </c>
      <c r="BT63" s="5">
        <v>0.3666666666666667</v>
      </c>
      <c r="BU63" t="s">
        <v>328</v>
      </c>
      <c r="BV63" t="s">
        <v>86</v>
      </c>
      <c r="BY63">
        <v>1200</v>
      </c>
      <c r="CA63">
        <v>9939328814</v>
      </c>
      <c r="CC63" t="s">
        <v>186</v>
      </c>
      <c r="CD63">
        <v>157</v>
      </c>
      <c r="CE63" t="s">
        <v>375</v>
      </c>
      <c r="CF63" s="3">
        <v>43826</v>
      </c>
      <c r="CI63">
        <v>0</v>
      </c>
      <c r="CJ63">
        <v>0</v>
      </c>
      <c r="CK63" t="s">
        <v>263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"009939300655"</f>
        <v>009939300655</v>
      </c>
      <c r="F64" s="3">
        <v>43819</v>
      </c>
      <c r="G64">
        <v>202006</v>
      </c>
      <c r="H64" t="s">
        <v>210</v>
      </c>
      <c r="I64" t="s">
        <v>211</v>
      </c>
      <c r="J64" t="s">
        <v>77</v>
      </c>
      <c r="K64" t="s">
        <v>78</v>
      </c>
      <c r="L64" t="s">
        <v>75</v>
      </c>
      <c r="M64" t="s">
        <v>76</v>
      </c>
      <c r="N64" t="s">
        <v>376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298.06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4</v>
      </c>
      <c r="BI64">
        <v>34.6</v>
      </c>
      <c r="BJ64">
        <v>69.400000000000006</v>
      </c>
      <c r="BK64">
        <v>69.5</v>
      </c>
      <c r="BL64" s="4">
        <v>1752.03</v>
      </c>
      <c r="BM64" s="4">
        <v>262.8</v>
      </c>
      <c r="BN64" s="4">
        <v>2014.83</v>
      </c>
      <c r="BO64" s="4">
        <v>2014.83</v>
      </c>
      <c r="BR64" t="s">
        <v>377</v>
      </c>
      <c r="BS64" s="3">
        <v>43822</v>
      </c>
      <c r="BT64" s="5">
        <v>0.35000000000000003</v>
      </c>
      <c r="BU64" t="s">
        <v>378</v>
      </c>
      <c r="BV64" t="s">
        <v>86</v>
      </c>
      <c r="BY64">
        <v>347150.64</v>
      </c>
      <c r="BZ64" t="s">
        <v>27</v>
      </c>
      <c r="CA64" t="s">
        <v>379</v>
      </c>
      <c r="CC64" t="s">
        <v>76</v>
      </c>
      <c r="CD64">
        <v>7925</v>
      </c>
      <c r="CE64" t="s">
        <v>88</v>
      </c>
      <c r="CF64" s="3">
        <v>43823</v>
      </c>
      <c r="CI64">
        <v>1</v>
      </c>
      <c r="CJ64">
        <v>1</v>
      </c>
      <c r="CK64">
        <v>21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"009935227661"</f>
        <v>009935227661</v>
      </c>
      <c r="F65" s="3">
        <v>43819</v>
      </c>
      <c r="G65">
        <v>202006</v>
      </c>
      <c r="H65" t="s">
        <v>210</v>
      </c>
      <c r="I65" t="s">
        <v>211</v>
      </c>
      <c r="J65" t="s">
        <v>212</v>
      </c>
      <c r="K65" t="s">
        <v>78</v>
      </c>
      <c r="L65" t="s">
        <v>75</v>
      </c>
      <c r="M65" t="s">
        <v>76</v>
      </c>
      <c r="N65" t="s">
        <v>140</v>
      </c>
      <c r="O65" t="s">
        <v>82</v>
      </c>
      <c r="P65" t="str">
        <f>"...                           "</f>
        <v xml:space="preserve">...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8.58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 s="4">
        <v>50.45</v>
      </c>
      <c r="BM65" s="4">
        <v>7.57</v>
      </c>
      <c r="BN65" s="4">
        <v>58.02</v>
      </c>
      <c r="BO65" s="4">
        <v>58.02</v>
      </c>
      <c r="BQ65" t="s">
        <v>141</v>
      </c>
      <c r="BR65" t="s">
        <v>214</v>
      </c>
      <c r="BS65" s="3">
        <v>43822</v>
      </c>
      <c r="BT65" s="5">
        <v>0.37916666666666665</v>
      </c>
      <c r="BU65" t="s">
        <v>380</v>
      </c>
      <c r="BV65" t="s">
        <v>86</v>
      </c>
      <c r="BY65">
        <v>1200</v>
      </c>
      <c r="BZ65" t="s">
        <v>27</v>
      </c>
      <c r="CA65" t="s">
        <v>381</v>
      </c>
      <c r="CC65" t="s">
        <v>76</v>
      </c>
      <c r="CD65">
        <v>8000</v>
      </c>
      <c r="CE65" t="s">
        <v>88</v>
      </c>
      <c r="CF65" s="3">
        <v>43823</v>
      </c>
      <c r="CI65">
        <v>1</v>
      </c>
      <c r="CJ65">
        <v>1</v>
      </c>
      <c r="CK65">
        <v>21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"029908434765"</f>
        <v>029908434765</v>
      </c>
      <c r="F66" s="3">
        <v>43819</v>
      </c>
      <c r="G66">
        <v>202006</v>
      </c>
      <c r="H66" t="s">
        <v>138</v>
      </c>
      <c r="I66" t="s">
        <v>139</v>
      </c>
      <c r="J66" t="s">
        <v>97</v>
      </c>
      <c r="K66" t="s">
        <v>78</v>
      </c>
      <c r="L66" t="s">
        <v>75</v>
      </c>
      <c r="M66" t="s">
        <v>76</v>
      </c>
      <c r="N66" t="s">
        <v>140</v>
      </c>
      <c r="O66" t="s">
        <v>82</v>
      </c>
      <c r="P66" t="str">
        <f>"19942270FM                    "</f>
        <v xml:space="preserve">19942270FM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8.58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0.5</v>
      </c>
      <c r="BK66">
        <v>0.5</v>
      </c>
      <c r="BL66" s="4">
        <v>50.45</v>
      </c>
      <c r="BM66" s="4">
        <v>7.57</v>
      </c>
      <c r="BN66" s="4">
        <v>58.02</v>
      </c>
      <c r="BO66" s="4">
        <v>58.02</v>
      </c>
      <c r="BQ66" t="s">
        <v>382</v>
      </c>
      <c r="BR66" t="s">
        <v>296</v>
      </c>
      <c r="BS66" s="3">
        <v>43822</v>
      </c>
      <c r="BT66" s="5">
        <v>0.37777777777777777</v>
      </c>
      <c r="BU66" t="s">
        <v>380</v>
      </c>
      <c r="BV66" t="s">
        <v>86</v>
      </c>
      <c r="BY66">
        <v>2400</v>
      </c>
      <c r="BZ66" t="s">
        <v>27</v>
      </c>
      <c r="CA66" t="s">
        <v>381</v>
      </c>
      <c r="CC66" t="s">
        <v>76</v>
      </c>
      <c r="CD66">
        <v>8000</v>
      </c>
      <c r="CE66" t="s">
        <v>88</v>
      </c>
      <c r="CF66" s="3">
        <v>43823</v>
      </c>
      <c r="CI66">
        <v>1</v>
      </c>
      <c r="CJ66">
        <v>1</v>
      </c>
      <c r="CK66">
        <v>21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"009935227660"</f>
        <v>009935227660</v>
      </c>
      <c r="F67" s="3">
        <v>43819</v>
      </c>
      <c r="G67">
        <v>202006</v>
      </c>
      <c r="H67" t="s">
        <v>210</v>
      </c>
      <c r="I67" t="s">
        <v>211</v>
      </c>
      <c r="J67" t="s">
        <v>212</v>
      </c>
      <c r="K67" t="s">
        <v>78</v>
      </c>
      <c r="L67" t="s">
        <v>75</v>
      </c>
      <c r="M67" t="s">
        <v>76</v>
      </c>
      <c r="N67" t="s">
        <v>162</v>
      </c>
      <c r="O67" t="s">
        <v>82</v>
      </c>
      <c r="P67" t="str">
        <f>"...                           "</f>
        <v xml:space="preserve">...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8.58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0.6</v>
      </c>
      <c r="BJ67">
        <v>1.6</v>
      </c>
      <c r="BK67">
        <v>2</v>
      </c>
      <c r="BL67" s="4">
        <v>50.45</v>
      </c>
      <c r="BM67" s="4">
        <v>7.57</v>
      </c>
      <c r="BN67" s="4">
        <v>58.02</v>
      </c>
      <c r="BO67" s="4">
        <v>58.02</v>
      </c>
      <c r="BQ67" t="s">
        <v>383</v>
      </c>
      <c r="BR67" t="s">
        <v>214</v>
      </c>
      <c r="BS67" s="3">
        <v>43822</v>
      </c>
      <c r="BT67" s="5">
        <v>0.38055555555555554</v>
      </c>
      <c r="BU67" t="s">
        <v>384</v>
      </c>
      <c r="BV67" t="s">
        <v>86</v>
      </c>
      <c r="BY67">
        <v>7983.12</v>
      </c>
      <c r="BZ67" t="s">
        <v>27</v>
      </c>
      <c r="CA67" t="s">
        <v>381</v>
      </c>
      <c r="CC67" t="s">
        <v>76</v>
      </c>
      <c r="CD67">
        <v>7460</v>
      </c>
      <c r="CE67" t="s">
        <v>88</v>
      </c>
      <c r="CF67" s="3">
        <v>43823</v>
      </c>
      <c r="CI67">
        <v>1</v>
      </c>
      <c r="CJ67">
        <v>1</v>
      </c>
      <c r="CK67">
        <v>21</v>
      </c>
      <c r="CL67" t="s">
        <v>89</v>
      </c>
    </row>
    <row r="68" spans="1:90">
      <c r="A68" t="s">
        <v>137</v>
      </c>
      <c r="B68" t="s">
        <v>73</v>
      </c>
      <c r="C68" t="s">
        <v>74</v>
      </c>
      <c r="E68" t="str">
        <f>"029908434764"</f>
        <v>029908434764</v>
      </c>
      <c r="F68" s="3">
        <v>43810</v>
      </c>
      <c r="G68">
        <v>202006</v>
      </c>
      <c r="H68" t="s">
        <v>138</v>
      </c>
      <c r="I68" t="s">
        <v>139</v>
      </c>
      <c r="J68" t="s">
        <v>97</v>
      </c>
      <c r="K68" t="s">
        <v>78</v>
      </c>
      <c r="L68" t="s">
        <v>75</v>
      </c>
      <c r="M68" t="s">
        <v>76</v>
      </c>
      <c r="N68" t="s">
        <v>140</v>
      </c>
      <c r="O68" t="s">
        <v>82</v>
      </c>
      <c r="P68" t="str">
        <f>"11942270FM                    "</f>
        <v xml:space="preserve">11942270FM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8.58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0.5</v>
      </c>
      <c r="BK68">
        <v>1</v>
      </c>
      <c r="BL68" s="4">
        <v>50.45</v>
      </c>
      <c r="BM68" s="4">
        <v>7.57</v>
      </c>
      <c r="BN68" s="4">
        <v>58.02</v>
      </c>
      <c r="BO68" s="4">
        <v>58.02</v>
      </c>
      <c r="BQ68" t="s">
        <v>141</v>
      </c>
      <c r="BR68" t="s">
        <v>142</v>
      </c>
      <c r="BS68" s="3">
        <v>43811</v>
      </c>
      <c r="BT68" s="5">
        <v>0.42986111111111108</v>
      </c>
      <c r="BU68" t="s">
        <v>385</v>
      </c>
      <c r="BV68" t="s">
        <v>86</v>
      </c>
      <c r="BY68">
        <v>2400</v>
      </c>
      <c r="CA68" t="s">
        <v>386</v>
      </c>
      <c r="CC68" t="s">
        <v>76</v>
      </c>
      <c r="CD68">
        <v>8000</v>
      </c>
      <c r="CE68" t="s">
        <v>88</v>
      </c>
      <c r="CF68" s="3">
        <v>43812</v>
      </c>
      <c r="CI68">
        <v>1</v>
      </c>
      <c r="CJ68">
        <v>1</v>
      </c>
      <c r="CK68">
        <v>21</v>
      </c>
      <c r="CL68" t="s">
        <v>89</v>
      </c>
    </row>
    <row r="69" spans="1:90">
      <c r="A69" t="s">
        <v>137</v>
      </c>
      <c r="B69" t="s">
        <v>73</v>
      </c>
      <c r="C69" t="s">
        <v>74</v>
      </c>
      <c r="E69" t="str">
        <f>"009939525156"</f>
        <v>009939525156</v>
      </c>
      <c r="F69" s="3">
        <v>43810</v>
      </c>
      <c r="G69">
        <v>202006</v>
      </c>
      <c r="H69" t="s">
        <v>182</v>
      </c>
      <c r="I69" t="s">
        <v>183</v>
      </c>
      <c r="J69" t="s">
        <v>184</v>
      </c>
      <c r="K69" t="s">
        <v>78</v>
      </c>
      <c r="L69" t="s">
        <v>75</v>
      </c>
      <c r="M69" t="s">
        <v>76</v>
      </c>
      <c r="N69" t="s">
        <v>387</v>
      </c>
      <c r="O69" t="s">
        <v>388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16.09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 s="4">
        <v>94.59</v>
      </c>
      <c r="BM69" s="4">
        <v>14.19</v>
      </c>
      <c r="BN69" s="4">
        <v>108.78</v>
      </c>
      <c r="BO69" s="4">
        <v>108.78</v>
      </c>
      <c r="BQ69" t="s">
        <v>389</v>
      </c>
      <c r="BS69" s="3">
        <v>43811</v>
      </c>
      <c r="BT69" s="5">
        <v>0.37013888888888885</v>
      </c>
      <c r="BU69" t="s">
        <v>390</v>
      </c>
      <c r="BV69" t="s">
        <v>86</v>
      </c>
      <c r="BY69">
        <v>1200</v>
      </c>
      <c r="CA69" t="s">
        <v>391</v>
      </c>
      <c r="CC69" t="s">
        <v>76</v>
      </c>
      <c r="CD69">
        <v>8000</v>
      </c>
      <c r="CE69" t="s">
        <v>88</v>
      </c>
      <c r="CF69" s="3">
        <v>43812</v>
      </c>
      <c r="CI69">
        <v>2</v>
      </c>
      <c r="CJ69">
        <v>1</v>
      </c>
      <c r="CK69">
        <v>31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"019911579611"</f>
        <v>019911579611</v>
      </c>
      <c r="F70" s="3">
        <v>43819</v>
      </c>
      <c r="G70">
        <v>202006</v>
      </c>
      <c r="H70" t="s">
        <v>75</v>
      </c>
      <c r="I70" t="s">
        <v>76</v>
      </c>
      <c r="J70" t="s">
        <v>97</v>
      </c>
      <c r="K70" t="s">
        <v>78</v>
      </c>
      <c r="L70" t="s">
        <v>392</v>
      </c>
      <c r="M70" t="s">
        <v>76</v>
      </c>
      <c r="N70" t="s">
        <v>393</v>
      </c>
      <c r="O70" t="s">
        <v>116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12.07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 s="4">
        <v>75.95</v>
      </c>
      <c r="BM70" s="4">
        <v>11.39</v>
      </c>
      <c r="BN70" s="4">
        <v>87.34</v>
      </c>
      <c r="BO70" s="4">
        <v>87.34</v>
      </c>
      <c r="BQ70" t="s">
        <v>394</v>
      </c>
      <c r="BR70" t="s">
        <v>209</v>
      </c>
      <c r="BS70" s="3">
        <v>43822</v>
      </c>
      <c r="BT70" s="5">
        <v>0.36805555555555558</v>
      </c>
      <c r="BU70" t="s">
        <v>395</v>
      </c>
      <c r="BV70" t="s">
        <v>86</v>
      </c>
      <c r="BY70">
        <v>1200</v>
      </c>
      <c r="CA70" t="s">
        <v>396</v>
      </c>
      <c r="CC70" t="s">
        <v>76</v>
      </c>
      <c r="CD70">
        <v>7405</v>
      </c>
      <c r="CE70" t="s">
        <v>88</v>
      </c>
      <c r="CF70" s="3">
        <v>43823</v>
      </c>
      <c r="CI70">
        <v>1</v>
      </c>
      <c r="CJ70">
        <v>1</v>
      </c>
      <c r="CK70" t="s">
        <v>397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"009939306696"</f>
        <v>009939306696</v>
      </c>
      <c r="F71" s="3">
        <v>43819</v>
      </c>
      <c r="G71">
        <v>202006</v>
      </c>
      <c r="H71" t="s">
        <v>95</v>
      </c>
      <c r="I71" t="s">
        <v>96</v>
      </c>
      <c r="J71" t="s">
        <v>398</v>
      </c>
      <c r="K71" t="s">
        <v>78</v>
      </c>
      <c r="L71" t="s">
        <v>75</v>
      </c>
      <c r="M71" t="s">
        <v>76</v>
      </c>
      <c r="N71" t="s">
        <v>77</v>
      </c>
      <c r="O71" t="s">
        <v>82</v>
      </c>
      <c r="P71" t="str">
        <f>"PLZ1912301236-9               "</f>
        <v xml:space="preserve">PLZ1912301236-9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8.58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0.1</v>
      </c>
      <c r="BJ71">
        <v>0.5</v>
      </c>
      <c r="BK71">
        <v>0.5</v>
      </c>
      <c r="BL71" s="4">
        <v>50.45</v>
      </c>
      <c r="BM71" s="4">
        <v>7.57</v>
      </c>
      <c r="BN71" s="4">
        <v>58.02</v>
      </c>
      <c r="BO71" s="4">
        <v>58.02</v>
      </c>
      <c r="BR71" t="s">
        <v>399</v>
      </c>
      <c r="BS71" t="s">
        <v>309</v>
      </c>
      <c r="BY71">
        <v>2484.1799999999998</v>
      </c>
      <c r="BZ71" t="s">
        <v>27</v>
      </c>
      <c r="CC71" t="s">
        <v>76</v>
      </c>
      <c r="CD71">
        <v>7800</v>
      </c>
      <c r="CE71" t="s">
        <v>88</v>
      </c>
      <c r="CI71">
        <v>1</v>
      </c>
      <c r="CJ71" t="s">
        <v>309</v>
      </c>
      <c r="CK71">
        <v>21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"019911579612"</f>
        <v>019911579612</v>
      </c>
      <c r="F72" s="3">
        <v>43823</v>
      </c>
      <c r="G72">
        <v>202006</v>
      </c>
      <c r="H72" t="s">
        <v>75</v>
      </c>
      <c r="I72" t="s">
        <v>76</v>
      </c>
      <c r="J72" t="s">
        <v>97</v>
      </c>
      <c r="K72" t="s">
        <v>78</v>
      </c>
      <c r="L72" t="s">
        <v>400</v>
      </c>
      <c r="M72" t="s">
        <v>401</v>
      </c>
      <c r="N72" t="s">
        <v>402</v>
      </c>
      <c r="O72" t="s">
        <v>116</v>
      </c>
      <c r="P72" t="str">
        <f>"11922270FM                    "</f>
        <v xml:space="preserve">11922270FM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14.75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0.2</v>
      </c>
      <c r="BK72">
        <v>1</v>
      </c>
      <c r="BL72" s="4">
        <v>91.71</v>
      </c>
      <c r="BM72" s="4">
        <v>13.76</v>
      </c>
      <c r="BN72" s="4">
        <v>105.47</v>
      </c>
      <c r="BO72" s="4">
        <v>105.47</v>
      </c>
      <c r="BQ72" t="s">
        <v>403</v>
      </c>
      <c r="BR72" t="s">
        <v>295</v>
      </c>
      <c r="BS72" s="3">
        <v>43826</v>
      </c>
      <c r="BT72" s="5">
        <v>0.41666666666666669</v>
      </c>
      <c r="BU72" t="s">
        <v>404</v>
      </c>
      <c r="BY72">
        <v>1200</v>
      </c>
      <c r="CC72" t="s">
        <v>401</v>
      </c>
      <c r="CD72">
        <v>8240</v>
      </c>
      <c r="CE72" t="s">
        <v>88</v>
      </c>
      <c r="CI72">
        <v>0</v>
      </c>
      <c r="CJ72">
        <v>0</v>
      </c>
      <c r="CK72" t="s">
        <v>405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"009938850108"</f>
        <v>009938850108</v>
      </c>
      <c r="F73" s="3">
        <v>43823</v>
      </c>
      <c r="G73">
        <v>202006</v>
      </c>
      <c r="H73" t="s">
        <v>90</v>
      </c>
      <c r="I73" t="s">
        <v>91</v>
      </c>
      <c r="J73" t="s">
        <v>406</v>
      </c>
      <c r="K73" t="s">
        <v>78</v>
      </c>
      <c r="L73" t="s">
        <v>392</v>
      </c>
      <c r="M73" t="s">
        <v>76</v>
      </c>
      <c r="N73" t="s">
        <v>407</v>
      </c>
      <c r="O73" t="s">
        <v>116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25.85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25.9</v>
      </c>
      <c r="BJ73">
        <v>14.8</v>
      </c>
      <c r="BK73">
        <v>26</v>
      </c>
      <c r="BL73" s="4">
        <v>156.93</v>
      </c>
      <c r="BM73" s="4">
        <v>23.54</v>
      </c>
      <c r="BN73" s="4">
        <v>180.47</v>
      </c>
      <c r="BO73" s="4">
        <v>180.47</v>
      </c>
      <c r="BQ73" t="s">
        <v>408</v>
      </c>
      <c r="BR73" t="s">
        <v>409</v>
      </c>
      <c r="BS73" s="3">
        <v>43829</v>
      </c>
      <c r="BT73" s="5">
        <v>0.57777777777777783</v>
      </c>
      <c r="BU73" t="s">
        <v>410</v>
      </c>
      <c r="BV73" t="s">
        <v>86</v>
      </c>
      <c r="BY73">
        <v>73856.039999999994</v>
      </c>
      <c r="CA73" t="s">
        <v>411</v>
      </c>
      <c r="CC73" t="s">
        <v>76</v>
      </c>
      <c r="CD73">
        <v>7800</v>
      </c>
      <c r="CE73" t="s">
        <v>88</v>
      </c>
      <c r="CF73" s="3">
        <v>43830</v>
      </c>
      <c r="CI73">
        <v>2</v>
      </c>
      <c r="CJ73">
        <v>4</v>
      </c>
      <c r="CK73" t="s">
        <v>263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"009939592642"</f>
        <v>009939592642</v>
      </c>
      <c r="F74" s="3">
        <v>43826</v>
      </c>
      <c r="G74">
        <v>202006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412</v>
      </c>
      <c r="O74" t="s">
        <v>116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17.57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</v>
      </c>
      <c r="BJ74">
        <v>3</v>
      </c>
      <c r="BK74">
        <v>5</v>
      </c>
      <c r="BL74" s="4">
        <v>108.28</v>
      </c>
      <c r="BM74" s="4">
        <v>16.239999999999998</v>
      </c>
      <c r="BN74" s="4">
        <v>124.52</v>
      </c>
      <c r="BO74" s="4">
        <v>124.52</v>
      </c>
      <c r="BQ74" t="s">
        <v>413</v>
      </c>
      <c r="BR74" t="s">
        <v>84</v>
      </c>
      <c r="BS74" s="3">
        <v>43833</v>
      </c>
      <c r="BT74" s="5">
        <v>0.51180555555555551</v>
      </c>
      <c r="BU74" t="s">
        <v>414</v>
      </c>
      <c r="BV74" t="s">
        <v>89</v>
      </c>
      <c r="BW74" t="s">
        <v>171</v>
      </c>
      <c r="BX74" t="s">
        <v>415</v>
      </c>
      <c r="BY74">
        <v>14976.32</v>
      </c>
      <c r="CA74" t="s">
        <v>87</v>
      </c>
      <c r="CC74" t="s">
        <v>80</v>
      </c>
      <c r="CD74">
        <v>1683</v>
      </c>
      <c r="CE74" t="s">
        <v>88</v>
      </c>
      <c r="CI74">
        <v>2</v>
      </c>
      <c r="CJ74">
        <v>5</v>
      </c>
      <c r="CK74" t="s">
        <v>263</v>
      </c>
      <c r="CL74" t="s">
        <v>89</v>
      </c>
    </row>
    <row r="75" spans="1:90">
      <c r="A75" t="s">
        <v>137</v>
      </c>
      <c r="B75" t="s">
        <v>73</v>
      </c>
      <c r="C75" t="s">
        <v>74</v>
      </c>
      <c r="E75" t="str">
        <f>"039902828729"</f>
        <v>039902828729</v>
      </c>
      <c r="F75" s="3">
        <v>43826</v>
      </c>
      <c r="G75">
        <v>202006</v>
      </c>
      <c r="H75" t="s">
        <v>109</v>
      </c>
      <c r="I75" t="s">
        <v>110</v>
      </c>
      <c r="J75" t="s">
        <v>149</v>
      </c>
      <c r="K75" t="s">
        <v>78</v>
      </c>
      <c r="L75" t="s">
        <v>95</v>
      </c>
      <c r="M75" t="s">
        <v>96</v>
      </c>
      <c r="N75" t="s">
        <v>149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12.87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2.6</v>
      </c>
      <c r="BK75">
        <v>3</v>
      </c>
      <c r="BL75" s="4">
        <v>75.66</v>
      </c>
      <c r="BM75" s="4">
        <v>11.35</v>
      </c>
      <c r="BN75" s="4">
        <v>87.01</v>
      </c>
      <c r="BO75" s="4">
        <v>87.01</v>
      </c>
      <c r="BQ75" t="s">
        <v>150</v>
      </c>
      <c r="BR75" t="s">
        <v>151</v>
      </c>
      <c r="BS75" s="3">
        <v>43829</v>
      </c>
      <c r="BT75" s="5">
        <v>0.32569444444444445</v>
      </c>
      <c r="BU75" t="s">
        <v>147</v>
      </c>
      <c r="BV75" t="s">
        <v>86</v>
      </c>
      <c r="BY75">
        <v>12800</v>
      </c>
      <c r="BZ75" t="s">
        <v>27</v>
      </c>
      <c r="CA75" t="s">
        <v>416</v>
      </c>
      <c r="CC75" t="s">
        <v>96</v>
      </c>
      <c r="CD75">
        <v>6000</v>
      </c>
      <c r="CE75" t="s">
        <v>88</v>
      </c>
      <c r="CF75" s="3">
        <v>43832</v>
      </c>
      <c r="CI75">
        <v>1</v>
      </c>
      <c r="CJ75">
        <v>1</v>
      </c>
      <c r="CK75">
        <v>21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"009935227662"</f>
        <v>009935227662</v>
      </c>
      <c r="F76" s="3">
        <v>43829</v>
      </c>
      <c r="G76">
        <v>202006</v>
      </c>
      <c r="H76" t="s">
        <v>210</v>
      </c>
      <c r="I76" t="s">
        <v>211</v>
      </c>
      <c r="J76" t="s">
        <v>212</v>
      </c>
      <c r="K76" t="s">
        <v>78</v>
      </c>
      <c r="L76" t="s">
        <v>75</v>
      </c>
      <c r="M76" t="s">
        <v>76</v>
      </c>
      <c r="N76" t="s">
        <v>140</v>
      </c>
      <c r="O76" t="s">
        <v>82</v>
      </c>
      <c r="P76" t="str">
        <f>"....                          "</f>
        <v xml:space="preserve">....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8.58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1.3</v>
      </c>
      <c r="BK76">
        <v>1.5</v>
      </c>
      <c r="BL76" s="4">
        <v>50.45</v>
      </c>
      <c r="BM76" s="4">
        <v>7.57</v>
      </c>
      <c r="BN76" s="4">
        <v>58.02</v>
      </c>
      <c r="BO76" s="4">
        <v>58.02</v>
      </c>
      <c r="BQ76" t="s">
        <v>141</v>
      </c>
      <c r="BR76" t="s">
        <v>214</v>
      </c>
      <c r="BS76" s="3">
        <v>43832</v>
      </c>
      <c r="BT76" s="5">
        <v>0.36458333333333331</v>
      </c>
      <c r="BU76" t="s">
        <v>417</v>
      </c>
      <c r="BV76" t="s">
        <v>89</v>
      </c>
      <c r="BW76" t="s">
        <v>171</v>
      </c>
      <c r="BX76" t="s">
        <v>418</v>
      </c>
      <c r="BY76">
        <v>6739.92</v>
      </c>
      <c r="BZ76" t="s">
        <v>27</v>
      </c>
      <c r="CA76" t="s">
        <v>419</v>
      </c>
      <c r="CC76" t="s">
        <v>76</v>
      </c>
      <c r="CD76">
        <v>8000</v>
      </c>
      <c r="CE76" t="s">
        <v>88</v>
      </c>
      <c r="CF76" s="3">
        <v>43833</v>
      </c>
      <c r="CI76">
        <v>1</v>
      </c>
      <c r="CJ76">
        <v>3</v>
      </c>
      <c r="CK76">
        <v>21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"009939176359"</f>
        <v>009939176359</v>
      </c>
      <c r="F77" s="3">
        <v>43829</v>
      </c>
      <c r="G77">
        <v>202006</v>
      </c>
      <c r="H77" t="s">
        <v>95</v>
      </c>
      <c r="I77" t="s">
        <v>96</v>
      </c>
      <c r="J77" t="s">
        <v>97</v>
      </c>
      <c r="K77" t="s">
        <v>78</v>
      </c>
      <c r="L77" t="s">
        <v>98</v>
      </c>
      <c r="M77" t="s">
        <v>99</v>
      </c>
      <c r="N77" t="s">
        <v>97</v>
      </c>
      <c r="O77" t="s">
        <v>82</v>
      </c>
      <c r="P77" t="str">
        <f>"11912270 FM                   "</f>
        <v xml:space="preserve">11912270 FM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8.58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4">
        <v>50.45</v>
      </c>
      <c r="BM77" s="4">
        <v>7.57</v>
      </c>
      <c r="BN77" s="4">
        <v>58.02</v>
      </c>
      <c r="BO77" s="4">
        <v>58.02</v>
      </c>
      <c r="BQ77" t="s">
        <v>100</v>
      </c>
      <c r="BR77" t="s">
        <v>101</v>
      </c>
      <c r="BS77" s="3">
        <v>43833</v>
      </c>
      <c r="BT77" s="5">
        <v>0.64930555555555558</v>
      </c>
      <c r="BU77" t="s">
        <v>420</v>
      </c>
      <c r="BV77" t="s">
        <v>89</v>
      </c>
      <c r="BW77" t="s">
        <v>421</v>
      </c>
      <c r="BX77" t="s">
        <v>422</v>
      </c>
      <c r="BY77">
        <v>1200</v>
      </c>
      <c r="BZ77" t="s">
        <v>27</v>
      </c>
      <c r="CA77" t="s">
        <v>423</v>
      </c>
      <c r="CC77" t="s">
        <v>99</v>
      </c>
      <c r="CD77">
        <v>5247</v>
      </c>
      <c r="CE77" t="s">
        <v>88</v>
      </c>
      <c r="CI77">
        <v>1</v>
      </c>
      <c r="CJ77">
        <v>4</v>
      </c>
      <c r="CK77">
        <v>21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"009939176358"</f>
        <v>009939176358</v>
      </c>
      <c r="F78" s="3">
        <v>43829</v>
      </c>
      <c r="G78">
        <v>202006</v>
      </c>
      <c r="H78" t="s">
        <v>95</v>
      </c>
      <c r="I78" t="s">
        <v>96</v>
      </c>
      <c r="J78" t="s">
        <v>97</v>
      </c>
      <c r="K78" t="s">
        <v>78</v>
      </c>
      <c r="L78" t="s">
        <v>109</v>
      </c>
      <c r="M78" t="s">
        <v>110</v>
      </c>
      <c r="N78" t="s">
        <v>97</v>
      </c>
      <c r="O78" t="s">
        <v>82</v>
      </c>
      <c r="P78" t="str">
        <f>"11912270 FM                   "</f>
        <v xml:space="preserve">11912270 FM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8.58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 s="4">
        <v>50.45</v>
      </c>
      <c r="BM78" s="4">
        <v>7.57</v>
      </c>
      <c r="BN78" s="4">
        <v>58.02</v>
      </c>
      <c r="BO78" s="4">
        <v>58.02</v>
      </c>
      <c r="BQ78" t="s">
        <v>151</v>
      </c>
      <c r="BR78" t="s">
        <v>101</v>
      </c>
      <c r="BS78" s="3">
        <v>43833</v>
      </c>
      <c r="BT78" s="5">
        <v>0.40277777777777773</v>
      </c>
      <c r="BU78" t="s">
        <v>424</v>
      </c>
      <c r="BV78" t="s">
        <v>89</v>
      </c>
      <c r="BW78" t="s">
        <v>113</v>
      </c>
      <c r="BX78" t="s">
        <v>114</v>
      </c>
      <c r="BY78">
        <v>6000</v>
      </c>
      <c r="BZ78" t="s">
        <v>27</v>
      </c>
      <c r="CC78" t="s">
        <v>110</v>
      </c>
      <c r="CD78">
        <v>6530</v>
      </c>
      <c r="CE78" t="s">
        <v>88</v>
      </c>
      <c r="CI78">
        <v>1</v>
      </c>
      <c r="CJ78">
        <v>4</v>
      </c>
      <c r="CK78">
        <v>21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"009939176378"</f>
        <v>009939176378</v>
      </c>
      <c r="F79" s="3">
        <v>43830</v>
      </c>
      <c r="G79">
        <v>202006</v>
      </c>
      <c r="H79" t="s">
        <v>95</v>
      </c>
      <c r="I79" t="s">
        <v>96</v>
      </c>
      <c r="J79" t="s">
        <v>97</v>
      </c>
      <c r="K79" t="s">
        <v>78</v>
      </c>
      <c r="L79" t="s">
        <v>98</v>
      </c>
      <c r="M79" t="s">
        <v>99</v>
      </c>
      <c r="N79" t="s">
        <v>156</v>
      </c>
      <c r="O79" t="s">
        <v>82</v>
      </c>
      <c r="P79" t="str">
        <f>"11912270 FM                   "</f>
        <v xml:space="preserve">11912270 FM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8.58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 s="4">
        <v>50.45</v>
      </c>
      <c r="BM79" s="4">
        <v>7.57</v>
      </c>
      <c r="BN79" s="4">
        <v>58.02</v>
      </c>
      <c r="BO79" s="4">
        <v>58.02</v>
      </c>
      <c r="BQ79" t="s">
        <v>425</v>
      </c>
      <c r="BR79" t="s">
        <v>101</v>
      </c>
      <c r="BS79" s="3">
        <v>43833</v>
      </c>
      <c r="BT79" s="5">
        <v>0.64930555555555558</v>
      </c>
      <c r="BU79" t="s">
        <v>420</v>
      </c>
      <c r="BV79" t="s">
        <v>89</v>
      </c>
      <c r="BW79" t="s">
        <v>421</v>
      </c>
      <c r="BX79" t="s">
        <v>422</v>
      </c>
      <c r="BY79">
        <v>1200</v>
      </c>
      <c r="BZ79" t="s">
        <v>27</v>
      </c>
      <c r="CA79" t="s">
        <v>423</v>
      </c>
      <c r="CC79" t="s">
        <v>99</v>
      </c>
      <c r="CD79">
        <v>5247</v>
      </c>
      <c r="CE79" t="s">
        <v>88</v>
      </c>
      <c r="CI79">
        <v>1</v>
      </c>
      <c r="CJ79">
        <v>3</v>
      </c>
      <c r="CK79">
        <v>21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"009939176360"</f>
        <v>009939176360</v>
      </c>
      <c r="F80" s="3">
        <v>43829</v>
      </c>
      <c r="G80">
        <v>202006</v>
      </c>
      <c r="H80" t="s">
        <v>95</v>
      </c>
      <c r="I80" t="s">
        <v>96</v>
      </c>
      <c r="J80" t="s">
        <v>97</v>
      </c>
      <c r="K80" t="s">
        <v>78</v>
      </c>
      <c r="L80" t="s">
        <v>75</v>
      </c>
      <c r="M80" t="s">
        <v>76</v>
      </c>
      <c r="N80" t="s">
        <v>426</v>
      </c>
      <c r="O80" t="s">
        <v>82</v>
      </c>
      <c r="P80" t="str">
        <f>"11912270 FM                   "</f>
        <v xml:space="preserve">11912270 FM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8.58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1.6</v>
      </c>
      <c r="BK80">
        <v>2</v>
      </c>
      <c r="BL80" s="4">
        <v>50.45</v>
      </c>
      <c r="BM80" s="4">
        <v>7.57</v>
      </c>
      <c r="BN80" s="4">
        <v>58.02</v>
      </c>
      <c r="BO80" s="4">
        <v>58.02</v>
      </c>
      <c r="BQ80" t="s">
        <v>427</v>
      </c>
      <c r="BR80" t="s">
        <v>101</v>
      </c>
      <c r="BS80" s="3">
        <v>43833</v>
      </c>
      <c r="BT80" s="5">
        <v>0.40208333333333335</v>
      </c>
      <c r="BU80" t="s">
        <v>428</v>
      </c>
      <c r="BV80" t="s">
        <v>89</v>
      </c>
      <c r="BW80" t="s">
        <v>113</v>
      </c>
      <c r="BX80" t="s">
        <v>418</v>
      </c>
      <c r="BY80">
        <v>7924.8</v>
      </c>
      <c r="BZ80" t="s">
        <v>27</v>
      </c>
      <c r="CA80" t="s">
        <v>419</v>
      </c>
      <c r="CC80" t="s">
        <v>76</v>
      </c>
      <c r="CD80">
        <v>8000</v>
      </c>
      <c r="CE80" t="s">
        <v>88</v>
      </c>
      <c r="CI80">
        <v>1</v>
      </c>
      <c r="CJ80">
        <v>4</v>
      </c>
      <c r="CK80">
        <v>21</v>
      </c>
      <c r="CL80" t="s">
        <v>89</v>
      </c>
    </row>
    <row r="82" spans="5:66">
      <c r="E82" t="s">
        <v>429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437.5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1694.85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I82">
        <v>484.4</v>
      </c>
      <c r="BJ82">
        <v>596.29999999999995</v>
      </c>
      <c r="BK82">
        <v>684</v>
      </c>
      <c r="BL82" s="4">
        <v>10083.19</v>
      </c>
      <c r="BM82" s="4">
        <v>1512.57</v>
      </c>
      <c r="BN82" s="4">
        <v>11595.76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2020-01-06T10:19:05Z</dcterms:created>
  <dcterms:modified xsi:type="dcterms:W3CDTF">2020-01-06T10:19:19Z</dcterms:modified>
</cp:coreProperties>
</file>