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232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157" i="1" l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<sst xmlns="http://schemas.openxmlformats.org/spreadsheetml/2006/main" count="3170" uniqueCount="545">
  <si>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</si>
  <si>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</si>
  <si>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</si>
  <si>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</si>
  <si>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</si>
  <si>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</si>
  <si>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</si>
  <si>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</si>
  <si>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</si>
  <si>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</si>
  <si>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</si>
  <si>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</si>
  <si>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</si>
  <si>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</si>
  <si>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</si>
  <si>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</si>
  <si>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</si>
  <si>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</si>
  <si>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</si>
  <si>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</si>
  <si>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</si>
  <si>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</si>
  <si>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</si>
  <si>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</si>
  <si>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</si>
  <si>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</si>
  <si>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</si>
  <si>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</si>
  <si>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</si>
  <si>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</si>
  <si>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</si>
  <si>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</si>
  <si>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</si>
  <si>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</si>
  <si>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</si>
  <si>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</si>
  <si>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</si>
  <si>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</si>
  <si>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</si>
  <si>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</si>
  <si>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</si>
  <si>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</si>
  <si>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</si>
  <si>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</si>
  <si>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</si>
  <si>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</si>
  <si>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</si>
  <si>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</si>
  <si>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</si>
  <si>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</si>
  <si>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</si>
  <si>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</si>
  <si>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</si>
  <si>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</si>
  <si>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</si>
  <si>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</si>
  <si>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</si>
  <si>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</si>
  <si>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</si>
  <si>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</si>
  <si>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</si>
  <si>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</si>
  <si>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</si>
  <si>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</si>
  <si>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</si>
  <si>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</si>
  <si>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</si>
  <si>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</si>
  <si>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</si>
  <si>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</si>
  <si>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</si>
  <si>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</si>
  <si>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</si>
  <si>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</si>
  <si>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</si>
  <si>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</si>
  <si>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</si>
  <si>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</si>
  <si>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</si>
  <si>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BOKSB</t>
  </si>
  <si>
    <t>BOKSBURG</t>
  </si>
  <si>
    <t xml:space="preserve">Clinix Botshelong                  </t>
  </si>
  <si>
    <t>ON1</t>
  </si>
  <si>
    <t>MDUDUZI</t>
  </si>
  <si>
    <t>Jeffrey Jacobs</t>
  </si>
  <si>
    <t>David</t>
  </si>
  <si>
    <t>yes</t>
  </si>
  <si>
    <t>HND / FUE / DOC</t>
  </si>
  <si>
    <t>POD received from cell 0748428543 M</t>
  </si>
  <si>
    <t>FLYER SUTURES</t>
  </si>
  <si>
    <t>no</t>
  </si>
  <si>
    <t>PORT3</t>
  </si>
  <si>
    <t>PORT ELIZABETH</t>
  </si>
  <si>
    <t xml:space="preserve">Netcare Greenacres Main Pharma     </t>
  </si>
  <si>
    <t>MAIN PHY</t>
  </si>
  <si>
    <t>chumani</t>
  </si>
  <si>
    <t>Late Linehaul Delayed Beyond Skynet Control</t>
  </si>
  <si>
    <t>UAT</t>
  </si>
  <si>
    <t>POD received from cell 0634406078 M</t>
  </si>
  <si>
    <t xml:space="preserve">Medicross Tokai.                   </t>
  </si>
  <si>
    <t>PHARMACY</t>
  </si>
  <si>
    <t>I GOLDBERG</t>
  </si>
  <si>
    <t>FUE / DOC</t>
  </si>
  <si>
    <t>POD received from cell 0638501267 M</t>
  </si>
  <si>
    <t>WELKO</t>
  </si>
  <si>
    <t>WELKOM</t>
  </si>
  <si>
    <t xml:space="preserve">Meulen Pharma                      </t>
  </si>
  <si>
    <t>NEIL</t>
  </si>
  <si>
    <t>Vincent</t>
  </si>
  <si>
    <t>POD received from cell 0671399471 M</t>
  </si>
  <si>
    <t>BOX SUTURES</t>
  </si>
  <si>
    <t>CALED</t>
  </si>
  <si>
    <t>CALEDON</t>
  </si>
  <si>
    <t xml:space="preserve">WC Health Caledon Provincial H     </t>
  </si>
  <si>
    <t>STORES</t>
  </si>
  <si>
    <t>JUANITA</t>
  </si>
  <si>
    <t>POD received from cell 0731668712 M</t>
  </si>
  <si>
    <t xml:space="preserve">Alphen Vet Hospit                  </t>
  </si>
  <si>
    <t>JESICA</t>
  </si>
  <si>
    <t>carley</t>
  </si>
  <si>
    <t>MMABA</t>
  </si>
  <si>
    <t>MMABATHO</t>
  </si>
  <si>
    <t xml:space="preserve">Victoria Private Hospit Clinix     </t>
  </si>
  <si>
    <t>SELENA</t>
  </si>
  <si>
    <t>Priscilla</t>
  </si>
  <si>
    <t>POD received from cell 0718328851 M</t>
  </si>
  <si>
    <t xml:space="preserve">Surgical Systems                   </t>
  </si>
  <si>
    <t>ABBY</t>
  </si>
  <si>
    <t>james</t>
  </si>
  <si>
    <t>POD received from cell 0738058187 M</t>
  </si>
  <si>
    <t>VEREE</t>
  </si>
  <si>
    <t>VEREENIGING</t>
  </si>
  <si>
    <t xml:space="preserve">Naledi NkayeziSebokeng Clinix      </t>
  </si>
  <si>
    <t>MR MODISE</t>
  </si>
  <si>
    <t>ZUKISWA</t>
  </si>
  <si>
    <t>VRYHE</t>
  </si>
  <si>
    <t>VRYHEID</t>
  </si>
  <si>
    <t xml:space="preserve">Abaqulusi Private Hospit           </t>
  </si>
  <si>
    <t>STAMP</t>
  </si>
  <si>
    <t>Late linehaul</t>
  </si>
  <si>
    <t>col</t>
  </si>
  <si>
    <t>POD received from cell 0784953533 M</t>
  </si>
  <si>
    <t>PINET</t>
  </si>
  <si>
    <t>PINETOWN</t>
  </si>
  <si>
    <t xml:space="preserve">SKYNET DURBAN  DEPOT               </t>
  </si>
  <si>
    <t>HALEY MARSDEN</t>
  </si>
  <si>
    <t>KAMANTHA</t>
  </si>
  <si>
    <t>les</t>
  </si>
  <si>
    <t xml:space="preserve">Disa Med Constantia Pharma         </t>
  </si>
  <si>
    <t>MARTIN</t>
  </si>
  <si>
    <t>XAVIER OLIVIER</t>
  </si>
  <si>
    <t>NGF</t>
  </si>
  <si>
    <t>BRIT1</t>
  </si>
  <si>
    <t>BRITS</t>
  </si>
  <si>
    <t xml:space="preserve">Brits Medi Clinic Pharmacy         </t>
  </si>
  <si>
    <t>JOHANNA</t>
  </si>
  <si>
    <t>mohau</t>
  </si>
  <si>
    <t>POD received from cell 0729194064 M</t>
  </si>
  <si>
    <t>STEL2</t>
  </si>
  <si>
    <t>STELLENBOSCH</t>
  </si>
  <si>
    <t xml:space="preserve">Mediclinic Stellenbosch            </t>
  </si>
  <si>
    <t>ASHLEY</t>
  </si>
  <si>
    <t>Glenda</t>
  </si>
  <si>
    <t>BLOE1</t>
  </si>
  <si>
    <t>BLOEMFONTEIN</t>
  </si>
  <si>
    <t xml:space="preserve">SKYNET BLOEMFONTEIN                </t>
  </si>
  <si>
    <t>TRACEY COETZEE</t>
  </si>
  <si>
    <t>coetzee</t>
  </si>
  <si>
    <t>Consignee not available)</t>
  </si>
  <si>
    <t>the</t>
  </si>
  <si>
    <t>BOX MEDICAL EQUIPMEN</t>
  </si>
  <si>
    <t xml:space="preserve">Disa Med Stellenbosch              </t>
  </si>
  <si>
    <t>JUANEL</t>
  </si>
  <si>
    <t>Natasha</t>
  </si>
  <si>
    <t>lewie</t>
  </si>
  <si>
    <t>LLH</t>
  </si>
  <si>
    <t xml:space="preserve">GABLER MEDICAL                     </t>
  </si>
  <si>
    <t xml:space="preserve">VICTORIA PRIVATE HOSPITAL CLIN     </t>
  </si>
  <si>
    <t>JEFFREY JACOBS</t>
  </si>
  <si>
    <t>Edward</t>
  </si>
  <si>
    <t>POD received from cell 0825206365 M</t>
  </si>
  <si>
    <t>NELSP</t>
  </si>
  <si>
    <t>NELSPRUIT</t>
  </si>
  <si>
    <t xml:space="preserve">Nelspruit Surgiclinic              </t>
  </si>
  <si>
    <t>KAREN</t>
  </si>
  <si>
    <t>dudu</t>
  </si>
  <si>
    <t>POD received from cell 0646498686 M</t>
  </si>
  <si>
    <t xml:space="preserve">jennifer                      </t>
  </si>
  <si>
    <t>jam</t>
  </si>
  <si>
    <t xml:space="preserve">POD received from cell 0638501267 M     </t>
  </si>
  <si>
    <t>DURBA</t>
  </si>
  <si>
    <t>DURBAN</t>
  </si>
  <si>
    <t xml:space="preserve">Netcare St Augustine Hospit        </t>
  </si>
  <si>
    <t>Theatre Phy</t>
  </si>
  <si>
    <t>sphume</t>
  </si>
  <si>
    <t>POD received from cell 0823984226 M</t>
  </si>
  <si>
    <t>VANDE</t>
  </si>
  <si>
    <t>VANDERBIJLPARK</t>
  </si>
  <si>
    <t xml:space="preserve">EMFULENI MEDI CLINIC PHY           </t>
  </si>
  <si>
    <t>BESSIE POSATUMUS</t>
  </si>
  <si>
    <t>SIGNED</t>
  </si>
  <si>
    <t>ELLIS</t>
  </si>
  <si>
    <t>ELLISRAS</t>
  </si>
  <si>
    <t xml:space="preserve">Mediclinic Lephalale Pharma        </t>
  </si>
  <si>
    <t>ELMARIE MARAIS</t>
  </si>
  <si>
    <t>Ria Vorster</t>
  </si>
  <si>
    <t>POD received from cell 0761285291 M</t>
  </si>
  <si>
    <t>JOHAN</t>
  </si>
  <si>
    <t>JOHANNESBURG</t>
  </si>
  <si>
    <t xml:space="preserve">Questmed Clinix Lesedi             </t>
  </si>
  <si>
    <t>LEE</t>
  </si>
  <si>
    <t>Noxolo</t>
  </si>
  <si>
    <t>POD received from cell 0715201240 M</t>
  </si>
  <si>
    <t>RUSTE</t>
  </si>
  <si>
    <t>RUSTENBURG</t>
  </si>
  <si>
    <t xml:space="preserve">Rustenburg Medicare Private Ho     </t>
  </si>
  <si>
    <t>ADAM MOKWENA</t>
  </si>
  <si>
    <t>Victor</t>
  </si>
  <si>
    <t>POD received from cell 0633530074 M</t>
  </si>
  <si>
    <t xml:space="preserve">Kiaat Hospitaal Pharma             </t>
  </si>
  <si>
    <t>PATRICK</t>
  </si>
  <si>
    <t>nhlanhla</t>
  </si>
  <si>
    <t>POD received from cell 0677183488 M</t>
  </si>
  <si>
    <t xml:space="preserve">Netcare Blaauwberg Pharma          </t>
  </si>
  <si>
    <t>Hazel</t>
  </si>
  <si>
    <t>POD received from cell 0791432847 M</t>
  </si>
  <si>
    <t>Flyer Sutures</t>
  </si>
  <si>
    <t xml:space="preserve">The Surgical Institute             </t>
  </si>
  <si>
    <t>VALENCIA</t>
  </si>
  <si>
    <t>September</t>
  </si>
  <si>
    <t xml:space="preserve">Morningside Medi Clinic            </t>
  </si>
  <si>
    <t>Conrad Van Der Mesht</t>
  </si>
  <si>
    <t xml:space="preserve">PRECIOUS                      </t>
  </si>
  <si>
    <t xml:space="preserve">POD received from cell 0826513660 M     </t>
  </si>
  <si>
    <t>Flyer Suture</t>
  </si>
  <si>
    <t xml:space="preserve">Bloemfontein Mediclinic            </t>
  </si>
  <si>
    <t>MARTIE</t>
  </si>
  <si>
    <t>Daniel</t>
  </si>
  <si>
    <t>POD received from cell 0734787843 M</t>
  </si>
  <si>
    <t xml:space="preserve">MDC Kenilworth MRO                 </t>
  </si>
  <si>
    <t>k Simpson</t>
  </si>
  <si>
    <t>POD received from cell 0835346652 M</t>
  </si>
  <si>
    <t xml:space="preserve">Medicross Rustenburg               </t>
  </si>
  <si>
    <t>DANEL LUBBE</t>
  </si>
  <si>
    <t>DAREL LUBBE</t>
  </si>
  <si>
    <t xml:space="preserve">Netcare Prkl s PHY                 </t>
  </si>
  <si>
    <t>LENDLE ARTHUR</t>
  </si>
  <si>
    <t>tamiane</t>
  </si>
  <si>
    <t>POD received from cell 0842448786 M</t>
  </si>
  <si>
    <t>ILLEG</t>
  </si>
  <si>
    <t xml:space="preserve">WC Health Stellenbosch Hosp        </t>
  </si>
  <si>
    <t>ZOLANI</t>
  </si>
  <si>
    <t>PAARL</t>
  </si>
  <si>
    <t xml:space="preserve">Paarl Vetirinary Hospit            </t>
  </si>
  <si>
    <t>RIANDA</t>
  </si>
  <si>
    <t>R PIENAAR</t>
  </si>
  <si>
    <t>POD received from cell 0725006442 M</t>
  </si>
  <si>
    <t xml:space="preserve">Multicare Medical                  </t>
  </si>
  <si>
    <t>CHANTELLE</t>
  </si>
  <si>
    <t>Tabitha</t>
  </si>
  <si>
    <t xml:space="preserve">Clinix Botshelong Hospit           </t>
  </si>
  <si>
    <t>Nceba</t>
  </si>
  <si>
    <t>Selena</t>
  </si>
  <si>
    <t>PRISCILLA</t>
  </si>
  <si>
    <t xml:space="preserve">HILLSIDE VETERINARY                </t>
  </si>
  <si>
    <t>MICHELLE</t>
  </si>
  <si>
    <t>SIMONE</t>
  </si>
  <si>
    <t>TONGA</t>
  </si>
  <si>
    <t>TONGAAT</t>
  </si>
  <si>
    <t xml:space="preserve">Victoria Hospit Pharmacy           </t>
  </si>
  <si>
    <t>SUJAYA RAJOO</t>
  </si>
  <si>
    <t>NICOLEEN</t>
  </si>
  <si>
    <t>POD received from cell 0732603055 M</t>
  </si>
  <si>
    <t>KIMBE</t>
  </si>
  <si>
    <t>KIMBERLEY</t>
  </si>
  <si>
    <t xml:space="preserve">KIMBERLEY MEDI CLINIC              </t>
  </si>
  <si>
    <t>FRANS THOMPSON</t>
  </si>
  <si>
    <t>ELSABE</t>
  </si>
  <si>
    <t>Missed cutoff</t>
  </si>
  <si>
    <t>THA</t>
  </si>
  <si>
    <t>POD received from cell 0736616419 M</t>
  </si>
  <si>
    <t>FLYER DOCUMENTS</t>
  </si>
  <si>
    <t xml:space="preserve">JAMES                         </t>
  </si>
  <si>
    <t xml:space="preserve">                                        </t>
  </si>
  <si>
    <t xml:space="preserve">Netcare Cuyler Hosp.               </t>
  </si>
  <si>
    <t>MAIN THEATRE</t>
  </si>
  <si>
    <t>shawn</t>
  </si>
  <si>
    <t>POD received from cell 0605616935 M</t>
  </si>
  <si>
    <t xml:space="preserve">Vishoek Medicross                  </t>
  </si>
  <si>
    <t>SR GLENDA</t>
  </si>
  <si>
    <t>CLAIRE BUTLER</t>
  </si>
  <si>
    <t>POD received from cell 0646961472 M</t>
  </si>
  <si>
    <t xml:space="preserve">Milnerton Medi Clinic Pharma       </t>
  </si>
  <si>
    <t>SARAH</t>
  </si>
  <si>
    <t>BEAUTY</t>
  </si>
  <si>
    <t xml:space="preserve">DR E.Macgregor                     </t>
  </si>
  <si>
    <t>CHARLENE</t>
  </si>
  <si>
    <t>Charlene</t>
  </si>
  <si>
    <t>POD received from cell 0738726261 M</t>
  </si>
  <si>
    <t xml:space="preserve">Naledi Nkayezi Sebokeng Clinix     </t>
  </si>
  <si>
    <t xml:space="preserve">SIGNATURE                     </t>
  </si>
  <si>
    <t>j17988</t>
  </si>
  <si>
    <t xml:space="preserve">GABLER MEDICAL (PTY)LTD            </t>
  </si>
  <si>
    <t xml:space="preserve">GABLER MEDICAL PTY LTD             </t>
  </si>
  <si>
    <t>JULIAN</t>
  </si>
  <si>
    <t>LEVENE</t>
  </si>
  <si>
    <t>julian</t>
  </si>
  <si>
    <t>llh</t>
  </si>
  <si>
    <t>POD received from cell 0745037779 M</t>
  </si>
  <si>
    <t>PARCEL</t>
  </si>
  <si>
    <t>PRETO</t>
  </si>
  <si>
    <t>PRETORIA</t>
  </si>
  <si>
    <t>NADIEN</t>
  </si>
  <si>
    <t xml:space="preserve">patric                        </t>
  </si>
  <si>
    <t xml:space="preserve">POD received from cell 0796327755 M     </t>
  </si>
  <si>
    <t xml:space="preserve">Lyns Vet Supplies                  </t>
  </si>
  <si>
    <t>LYNN</t>
  </si>
  <si>
    <t>PENNY</t>
  </si>
  <si>
    <t xml:space="preserve">Disa Med Durbanville Pharma        </t>
  </si>
  <si>
    <t>JOSEPH LUDORF</t>
  </si>
  <si>
    <t>Carmen</t>
  </si>
  <si>
    <t xml:space="preserve">WC Health Mitchells Plain          </t>
  </si>
  <si>
    <t>DERICK JANSEN</t>
  </si>
  <si>
    <t>abongile</t>
  </si>
  <si>
    <t>POD received from cell 0833656676 M</t>
  </si>
  <si>
    <t xml:space="preserve">Rustenburg Medicare                </t>
  </si>
  <si>
    <t>KEMPT</t>
  </si>
  <si>
    <t>KEMPTON PARK</t>
  </si>
  <si>
    <t xml:space="preserve">Arwyp Medical Cntr                 </t>
  </si>
  <si>
    <t>COLLEEN</t>
  </si>
  <si>
    <t>COLLEN</t>
  </si>
  <si>
    <t>SOME2</t>
  </si>
  <si>
    <t>SOMERSET WEST</t>
  </si>
  <si>
    <t xml:space="preserve">Strand Animal Hospital             </t>
  </si>
  <si>
    <t>Jehiel</t>
  </si>
  <si>
    <t>Jahiel</t>
  </si>
  <si>
    <t>POD received from cell 0792561133 M</t>
  </si>
  <si>
    <t>c gouws</t>
  </si>
  <si>
    <t>CONRAD VAN DER MESHT</t>
  </si>
  <si>
    <t>TONY</t>
  </si>
  <si>
    <t>kfh</t>
  </si>
  <si>
    <t xml:space="preserve">TRACEY COETZEE                     </t>
  </si>
  <si>
    <t>VERWO</t>
  </si>
  <si>
    <t>CENTURION</t>
  </si>
  <si>
    <t xml:space="preserve">GRABLER MEDICAL                    </t>
  </si>
  <si>
    <t>TRACEY</t>
  </si>
  <si>
    <t>patric</t>
  </si>
  <si>
    <t>POD received from cell 0796327755 M</t>
  </si>
  <si>
    <t xml:space="preserve">KILNER Prk DAY CLINIC              </t>
  </si>
  <si>
    <t>SR RONEL</t>
  </si>
  <si>
    <t>andenduff</t>
  </si>
  <si>
    <t>GERMI</t>
  </si>
  <si>
    <t>GERMISTON</t>
  </si>
  <si>
    <t xml:space="preserve">Spring Manufacturers               </t>
  </si>
  <si>
    <t>Penwell Magagulu</t>
  </si>
  <si>
    <t>penwell</t>
  </si>
  <si>
    <t>Flyer Medical Device</t>
  </si>
  <si>
    <t xml:space="preserve">Seema Bugw ass                     </t>
  </si>
  <si>
    <t>Seema Bugwandass</t>
  </si>
  <si>
    <t>signed</t>
  </si>
  <si>
    <t>FLYER BAG</t>
  </si>
  <si>
    <t xml:space="preserve">SPRING MANUFACTURERS OF SA         </t>
  </si>
  <si>
    <t>SDX</t>
  </si>
  <si>
    <t>SDX**SDX. DEL BY 08H30 ON 18 08</t>
  </si>
  <si>
    <t>DUSTY MILLER</t>
  </si>
  <si>
    <t>PENWELL MAGAGULA</t>
  </si>
  <si>
    <t xml:space="preserve">L MARANG                      </t>
  </si>
  <si>
    <t>DSD / FUE / doc</t>
  </si>
  <si>
    <t xml:space="preserve">EMFULENI MEDI CLINIC               </t>
  </si>
  <si>
    <t>BESSIE POSATUMAS</t>
  </si>
  <si>
    <t>ANDREW</t>
  </si>
  <si>
    <t xml:space="preserve">Dr Dagmar Whitaker                 </t>
  </si>
  <si>
    <t>Dr DAGMAR WHITAKER</t>
  </si>
  <si>
    <t>Busi</t>
  </si>
  <si>
    <t>PIET1</t>
  </si>
  <si>
    <t>PIETERMARITZBURG</t>
  </si>
  <si>
    <t xml:space="preserve">Netcare St Annes Hospit            </t>
  </si>
  <si>
    <t xml:space="preserve">Nodumo                        </t>
  </si>
  <si>
    <t>Appointment required</t>
  </si>
  <si>
    <t>nis</t>
  </si>
  <si>
    <t xml:space="preserve">POD received from cell 0782274968 M     </t>
  </si>
  <si>
    <t xml:space="preserve">AHMED Al-Kadi Private Hospital     </t>
  </si>
  <si>
    <t>Cassim Hoosen</t>
  </si>
  <si>
    <t>Kwanele</t>
  </si>
  <si>
    <t>POD received from cell 0736021580 M</t>
  </si>
  <si>
    <t>UPING</t>
  </si>
  <si>
    <t>UPINGTON</t>
  </si>
  <si>
    <t xml:space="preserve">Upington Mediclinic                </t>
  </si>
  <si>
    <t>FERICKA</t>
  </si>
  <si>
    <t>VICTORIA</t>
  </si>
  <si>
    <t>priscilla</t>
  </si>
  <si>
    <t>SYSTEM</t>
  </si>
  <si>
    <t xml:space="preserve">ST AIDANS Hospit                   </t>
  </si>
  <si>
    <t>Ravi</t>
  </si>
  <si>
    <t>POD received from cell 0731123851 M</t>
  </si>
  <si>
    <t>clenda</t>
  </si>
  <si>
    <t>POD received from cell 0839285084 M</t>
  </si>
  <si>
    <t>FOCHV</t>
  </si>
  <si>
    <t>FOCHVILLE</t>
  </si>
  <si>
    <t xml:space="preserve">Leslie Williams Private Hosp       </t>
  </si>
  <si>
    <t>JOHANNAH</t>
  </si>
  <si>
    <t>Nomathemba</t>
  </si>
  <si>
    <t>POD received from cell 0815339137 M</t>
  </si>
  <si>
    <t>DU Toit</t>
  </si>
  <si>
    <t>HALEY   KAMANTHA</t>
  </si>
  <si>
    <t>kamantha</t>
  </si>
  <si>
    <t>FLYER DOCUMENTS SUT</t>
  </si>
  <si>
    <t>Gontse</t>
  </si>
  <si>
    <t>?</t>
  </si>
  <si>
    <t>tony</t>
  </si>
  <si>
    <t>mmd</t>
  </si>
  <si>
    <t>POD received from cell 0826513660 M</t>
  </si>
  <si>
    <t xml:space="preserve">DR Roger Graham                    </t>
  </si>
  <si>
    <t>SR BETS</t>
  </si>
  <si>
    <t>michael</t>
  </si>
  <si>
    <t>SR Glenda</t>
  </si>
  <si>
    <t xml:space="preserve">JAMEY LEE                     </t>
  </si>
  <si>
    <t xml:space="preserve">Netcare Cuyler Clinic              </t>
  </si>
  <si>
    <t>lorenda</t>
  </si>
  <si>
    <t>BETHL</t>
  </si>
  <si>
    <t>BETHLEHEM</t>
  </si>
  <si>
    <t xml:space="preserve">Hoogland Medi Clinic Pharmacy      </t>
  </si>
  <si>
    <t>WILMA JANA</t>
  </si>
  <si>
    <t>RICHARD</t>
  </si>
  <si>
    <t>POD received from cell 0731643511 M</t>
  </si>
  <si>
    <t>Joseph Ludorf</t>
  </si>
  <si>
    <t xml:space="preserve">Carmen                        </t>
  </si>
  <si>
    <t xml:space="preserve">POD received from cell 0738726261 M     </t>
  </si>
  <si>
    <t xml:space="preserve">Mediclinic Lephalale Pharmacy      </t>
  </si>
  <si>
    <t>ria vorster</t>
  </si>
  <si>
    <t>JEHIEL</t>
  </si>
  <si>
    <t>Sane</t>
  </si>
  <si>
    <t xml:space="preserve">Mediclinic Gariep                  </t>
  </si>
  <si>
    <t>BIA</t>
  </si>
  <si>
    <t>ELROY</t>
  </si>
  <si>
    <t>POD received from cell 0614420935 M</t>
  </si>
  <si>
    <t>RANDB</t>
  </si>
  <si>
    <t>RANDBURG</t>
  </si>
  <si>
    <t xml:space="preserve">NETCARE OLIVEDALE  Hospit          </t>
  </si>
  <si>
    <t>JOHN VRIES</t>
  </si>
  <si>
    <t xml:space="preserve">GEYSER                        </t>
  </si>
  <si>
    <t>g dreyer</t>
  </si>
  <si>
    <t>Johanna</t>
  </si>
  <si>
    <t>LYN</t>
  </si>
  <si>
    <t>GERT</t>
  </si>
  <si>
    <t>KRUGE</t>
  </si>
  <si>
    <t>KRUGERSDORP</t>
  </si>
  <si>
    <t xml:space="preserve">Netcare Krugersdorp Pharma         </t>
  </si>
  <si>
    <t>victoria</t>
  </si>
  <si>
    <t>GELUK</t>
  </si>
  <si>
    <t>GELUKWAARTS</t>
  </si>
  <si>
    <t xml:space="preserve">Netcare Kroon Pharma               </t>
  </si>
  <si>
    <t>ntombi</t>
  </si>
  <si>
    <t xml:space="preserve">SURGICAL SYSTEMS                   </t>
  </si>
  <si>
    <t xml:space="preserve">james                         </t>
  </si>
  <si>
    <t xml:space="preserve">POD received from cell 0738058187 M     </t>
  </si>
  <si>
    <t xml:space="preserve">GABLER MEDICAL PTY                 </t>
  </si>
  <si>
    <t>LAYLA   JULIAN</t>
  </si>
  <si>
    <t>isaacs</t>
  </si>
  <si>
    <t xml:space="preserve">CLINIX BOTSHELONG HOSP             </t>
  </si>
  <si>
    <t xml:space="preserve">NALEDI MKAYEZI SEBOKENG CLINIC     </t>
  </si>
  <si>
    <t>zukiswa</t>
  </si>
  <si>
    <t xml:space="preserve">DISAMED CONSTANTIA PHY             </t>
  </si>
  <si>
    <t>jennifer</t>
  </si>
  <si>
    <t>DAA</t>
  </si>
  <si>
    <t xml:space="preserve">Naledi NkayeziSebokeng             </t>
  </si>
  <si>
    <t>meriah</t>
  </si>
  <si>
    <t xml:space="preserve">TRATON                        </t>
  </si>
  <si>
    <t xml:space="preserve">POD received from cell 0731643511 M     </t>
  </si>
  <si>
    <t>MIDRA</t>
  </si>
  <si>
    <t>MIDRAND</t>
  </si>
  <si>
    <t xml:space="preserve">ASPIRATA LABORATORY                </t>
  </si>
  <si>
    <t>Ms Jasomay Pill</t>
  </si>
  <si>
    <t>clisian</t>
  </si>
  <si>
    <t xml:space="preserve">Clinix Botshelong Hospital         </t>
  </si>
  <si>
    <t>nceba</t>
  </si>
  <si>
    <t>Driver late</t>
  </si>
  <si>
    <t>LET</t>
  </si>
  <si>
    <t xml:space="preserve">St Helena Private Hospit           </t>
  </si>
  <si>
    <t>MARLIZE</t>
  </si>
  <si>
    <t>Meshack</t>
  </si>
  <si>
    <t>POD received from cell 0671944403 M</t>
  </si>
  <si>
    <t>b landet</t>
  </si>
  <si>
    <t>T MAY</t>
  </si>
  <si>
    <t xml:space="preserve">Mediclinic Stellenbosch Pharma     </t>
  </si>
  <si>
    <t>BIANKA</t>
  </si>
  <si>
    <t>Patric</t>
  </si>
  <si>
    <t>Johannah</t>
  </si>
  <si>
    <t>MACHA</t>
  </si>
  <si>
    <t xml:space="preserve">Urology Hospit Pharma              </t>
  </si>
  <si>
    <t>CHARMAINE</t>
  </si>
  <si>
    <t xml:space="preserve">Evans                         </t>
  </si>
  <si>
    <t xml:space="preserve">POD received from cell 0780245853 M     </t>
  </si>
  <si>
    <t>gian</t>
  </si>
  <si>
    <t>lin</t>
  </si>
  <si>
    <t>POD received from cell 0835755064 M</t>
  </si>
  <si>
    <t xml:space="preserve">MDC Tokai                          </t>
  </si>
  <si>
    <t>THEATRE</t>
  </si>
  <si>
    <t>natasha</t>
  </si>
  <si>
    <t>RICHARDT</t>
  </si>
  <si>
    <t>J de Villiers</t>
  </si>
  <si>
    <t xml:space="preserve">Millners Dental Suppliers          </t>
  </si>
  <si>
    <t>ZAHIRAH ROGHEY</t>
  </si>
  <si>
    <t>John</t>
  </si>
  <si>
    <t>sipho</t>
  </si>
  <si>
    <t xml:space="preserve">Naledi Nkayezi-Sebokeng Clinix     </t>
  </si>
  <si>
    <t>Mr Modise</t>
  </si>
  <si>
    <t>PETRUS</t>
  </si>
  <si>
    <t>Patrick</t>
  </si>
  <si>
    <t xml:space="preserve">GABLE MEDICAL                      </t>
  </si>
  <si>
    <t>LEVEL</t>
  </si>
  <si>
    <t>J ISAACS</t>
  </si>
  <si>
    <t>TONIA</t>
  </si>
  <si>
    <t xml:space="preserve">Dr J. Du Toit                      </t>
  </si>
  <si>
    <t>MARIETJIE</t>
  </si>
  <si>
    <t xml:space="preserve">botha                         </t>
  </si>
  <si>
    <t xml:space="preserve">POD received from cell 0731234559 M     </t>
  </si>
  <si>
    <t>capet</t>
  </si>
  <si>
    <t xml:space="preserve">GADER MEDICAL (PTY)LTD             </t>
  </si>
  <si>
    <t>RD</t>
  </si>
  <si>
    <t>JEFFERY</t>
  </si>
  <si>
    <t>HALEY M</t>
  </si>
  <si>
    <t>jeffry</t>
  </si>
  <si>
    <t>RD2</t>
  </si>
  <si>
    <t xml:space="preserve">Mediclinic Stellenbosch Phy        </t>
  </si>
  <si>
    <t>GLENDA</t>
  </si>
  <si>
    <t>Ronny</t>
  </si>
  <si>
    <t>Company Closed</t>
  </si>
  <si>
    <t xml:space="preserve">Cure Day Clinic Midstream          </t>
  </si>
  <si>
    <t>JERELDA MOTLOMELO</t>
  </si>
  <si>
    <t>jeralda</t>
  </si>
  <si>
    <t>POD received from cell 0833616148 M</t>
  </si>
  <si>
    <t>Rolien</t>
  </si>
  <si>
    <t>CONRAD V D MESHT</t>
  </si>
  <si>
    <t xml:space="preserve">ndikho                        </t>
  </si>
  <si>
    <t>THATO</t>
  </si>
  <si>
    <t>victor</t>
  </si>
  <si>
    <t xml:space="preserve">Louis Pasteur Hospit               </t>
  </si>
  <si>
    <t>MADELEINE</t>
  </si>
  <si>
    <t xml:space="preserve">martin                        </t>
  </si>
  <si>
    <t>non</t>
  </si>
  <si>
    <t>Main Theatre</t>
  </si>
  <si>
    <t>themba</t>
  </si>
  <si>
    <t xml:space="preserve">selina                        </t>
  </si>
  <si>
    <t>POD received from cell 0732443101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</si>
</sst>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7"/>
  <sheetViews>
    <sheetView tabSelected="1" topLeftCell="A146" workbookViewId="0">
      <selection activeCell="B156" sqref="B156"/>
    </sheetView>
  </sheetViews>
  <sheetFormatPr defaultRowHeight="14.4" x14ac:dyDescent="0.3"/>
  <cols>
    <col min="5" max="63" width="8.88671875" customWidth="1"/>
    <col min="90" max="90" width="12" bestFit="1" customWidth="1"/>
  </cols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s="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s="2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"GAB2000033"</f>
        <v>GAB2000033</v>
      </c>
      <c r="F2" s="3">
        <v>44046</v>
      </c>
      <c r="G2">
        <v>202102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"CT061489                      "</f>
        <v xml:space="preserve">CT061489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3.14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2.6</v>
      </c>
      <c r="BK2">
        <v>3</v>
      </c>
      <c r="BL2">
        <v>65.930000000000007</v>
      </c>
      <c r="BM2">
        <v>9.89</v>
      </c>
      <c r="BN2">
        <v>75.819999999999993</v>
      </c>
      <c r="BO2">
        <v>75.819999999999993</v>
      </c>
      <c r="BQ2" t="s">
        <v>83</v>
      </c>
      <c r="BR2" t="s">
        <v>84</v>
      </c>
      <c r="BS2" s="3">
        <v>44047</v>
      </c>
      <c r="BT2" s="4">
        <v>0.45763888888888887</v>
      </c>
      <c r="BU2" t="s">
        <v>85</v>
      </c>
      <c r="BV2" t="s">
        <v>86</v>
      </c>
      <c r="BY2">
        <v>12903.3</v>
      </c>
      <c r="BZ2" t="s">
        <v>87</v>
      </c>
      <c r="CA2" t="s">
        <v>88</v>
      </c>
      <c r="CC2" t="s">
        <v>80</v>
      </c>
      <c r="CD2">
        <v>1475</v>
      </c>
      <c r="CE2" t="s">
        <v>89</v>
      </c>
      <c r="CF2" s="3">
        <v>44048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"GAB2000060"</f>
        <v>GAB2000060</v>
      </c>
      <c r="F3" s="3">
        <v>44050</v>
      </c>
      <c r="G3">
        <v>202102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"002291                        "</f>
        <v xml:space="preserve">002291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9.42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0.4</v>
      </c>
      <c r="BJ3">
        <v>2.8</v>
      </c>
      <c r="BK3">
        <v>3</v>
      </c>
      <c r="BL3">
        <v>72.209999999999994</v>
      </c>
      <c r="BM3">
        <v>10.83</v>
      </c>
      <c r="BN3">
        <v>83.04</v>
      </c>
      <c r="BO3">
        <v>83.04</v>
      </c>
      <c r="BQ3" t="s">
        <v>94</v>
      </c>
      <c r="BR3" t="s">
        <v>84</v>
      </c>
      <c r="BS3" s="3">
        <v>44055</v>
      </c>
      <c r="BT3" s="4">
        <v>0.38680555555555557</v>
      </c>
      <c r="BU3" t="s">
        <v>95</v>
      </c>
      <c r="BV3" t="s">
        <v>90</v>
      </c>
      <c r="BW3" t="s">
        <v>96</v>
      </c>
      <c r="BX3" t="s">
        <v>97</v>
      </c>
      <c r="BY3">
        <v>13971.86</v>
      </c>
      <c r="CA3" t="s">
        <v>98</v>
      </c>
      <c r="CC3" t="s">
        <v>92</v>
      </c>
      <c r="CD3">
        <v>6001</v>
      </c>
      <c r="CE3" t="s">
        <v>89</v>
      </c>
      <c r="CF3" s="3">
        <v>44055</v>
      </c>
      <c r="CI3">
        <v>1</v>
      </c>
      <c r="CJ3">
        <v>3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"GAB2000034"</f>
        <v>GAB2000034</v>
      </c>
      <c r="F4" s="3">
        <v>44046</v>
      </c>
      <c r="G4">
        <v>202102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99</v>
      </c>
      <c r="O4" t="s">
        <v>82</v>
      </c>
      <c r="P4" t="str">
        <f>"002271                        "</f>
        <v xml:space="preserve">002271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1.64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</v>
      </c>
      <c r="BK4">
        <v>2</v>
      </c>
      <c r="BL4">
        <v>34.35</v>
      </c>
      <c r="BM4">
        <v>5.15</v>
      </c>
      <c r="BN4">
        <v>39.5</v>
      </c>
      <c r="BO4">
        <v>39.5</v>
      </c>
      <c r="BQ4" t="s">
        <v>100</v>
      </c>
      <c r="BR4" t="s">
        <v>84</v>
      </c>
      <c r="BS4" s="3">
        <v>44047</v>
      </c>
      <c r="BT4" s="4">
        <v>0.41597222222222219</v>
      </c>
      <c r="BU4" t="s">
        <v>101</v>
      </c>
      <c r="BV4" t="s">
        <v>86</v>
      </c>
      <c r="BY4">
        <v>10082.61</v>
      </c>
      <c r="BZ4" t="s">
        <v>102</v>
      </c>
      <c r="CA4" t="s">
        <v>103</v>
      </c>
      <c r="CC4" t="s">
        <v>76</v>
      </c>
      <c r="CD4">
        <v>7945</v>
      </c>
      <c r="CE4" t="s">
        <v>89</v>
      </c>
      <c r="CF4" s="3">
        <v>44048</v>
      </c>
      <c r="CI4">
        <v>1</v>
      </c>
      <c r="CJ4">
        <v>1</v>
      </c>
      <c r="CK4">
        <v>22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"GAB2000031"</f>
        <v>GAB2000031</v>
      </c>
      <c r="F5" s="3">
        <v>44046</v>
      </c>
      <c r="G5">
        <v>202102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106</v>
      </c>
      <c r="O5" t="s">
        <v>82</v>
      </c>
      <c r="P5" t="str">
        <f>"CT061478                      "</f>
        <v xml:space="preserve">CT061478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2.09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1.7</v>
      </c>
      <c r="BK5">
        <v>2</v>
      </c>
      <c r="BL5">
        <v>43.96</v>
      </c>
      <c r="BM5">
        <v>6.59</v>
      </c>
      <c r="BN5">
        <v>50.55</v>
      </c>
      <c r="BO5">
        <v>50.55</v>
      </c>
      <c r="BQ5" t="s">
        <v>107</v>
      </c>
      <c r="BR5" t="s">
        <v>84</v>
      </c>
      <c r="BS5" s="3">
        <v>44047</v>
      </c>
      <c r="BT5" s="4">
        <v>0.43541666666666662</v>
      </c>
      <c r="BU5" t="s">
        <v>108</v>
      </c>
      <c r="BV5" t="s">
        <v>86</v>
      </c>
      <c r="BY5">
        <v>8400</v>
      </c>
      <c r="BZ5" t="s">
        <v>102</v>
      </c>
      <c r="CA5" t="s">
        <v>109</v>
      </c>
      <c r="CC5" t="s">
        <v>105</v>
      </c>
      <c r="CD5">
        <v>9459</v>
      </c>
      <c r="CE5" t="s">
        <v>110</v>
      </c>
      <c r="CF5" s="3">
        <v>44049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"GAB2000029"</f>
        <v>GAB2000029</v>
      </c>
      <c r="F6" s="3">
        <v>44046</v>
      </c>
      <c r="G6">
        <v>202102</v>
      </c>
      <c r="H6" t="s">
        <v>75</v>
      </c>
      <c r="I6" t="s">
        <v>76</v>
      </c>
      <c r="J6" t="s">
        <v>77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"002263                        "</f>
        <v xml:space="preserve">002263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3.66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2.2000000000000002</v>
      </c>
      <c r="BK6">
        <v>2.5</v>
      </c>
      <c r="BL6">
        <v>76.88</v>
      </c>
      <c r="BM6">
        <v>11.53</v>
      </c>
      <c r="BN6">
        <v>88.41</v>
      </c>
      <c r="BO6">
        <v>88.41</v>
      </c>
      <c r="BQ6" t="s">
        <v>114</v>
      </c>
      <c r="BR6" t="s">
        <v>84</v>
      </c>
      <c r="BS6" s="3">
        <v>44047</v>
      </c>
      <c r="BT6" s="4">
        <v>0.47222222222222227</v>
      </c>
      <c r="BU6" t="s">
        <v>115</v>
      </c>
      <c r="BV6" t="s">
        <v>86</v>
      </c>
      <c r="BY6">
        <v>10881</v>
      </c>
      <c r="BZ6" t="s">
        <v>102</v>
      </c>
      <c r="CA6" t="s">
        <v>116</v>
      </c>
      <c r="CC6" t="s">
        <v>112</v>
      </c>
      <c r="CD6">
        <v>7230</v>
      </c>
      <c r="CE6" t="s">
        <v>89</v>
      </c>
      <c r="CF6" s="3">
        <v>44049</v>
      </c>
      <c r="CI6">
        <v>2</v>
      </c>
      <c r="CJ6">
        <v>1</v>
      </c>
      <c r="CK6">
        <v>24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"GAB2000055"</f>
        <v>GAB2000055</v>
      </c>
      <c r="F7" s="3">
        <v>44049</v>
      </c>
      <c r="G7">
        <v>202102</v>
      </c>
      <c r="H7" t="s">
        <v>75</v>
      </c>
      <c r="I7" t="s">
        <v>76</v>
      </c>
      <c r="J7" t="s">
        <v>77</v>
      </c>
      <c r="K7" t="s">
        <v>78</v>
      </c>
      <c r="L7" t="s">
        <v>75</v>
      </c>
      <c r="M7" t="s">
        <v>76</v>
      </c>
      <c r="N7" t="s">
        <v>117</v>
      </c>
      <c r="O7" t="s">
        <v>82</v>
      </c>
      <c r="P7" t="str">
        <f>"CT061454                      "</f>
        <v xml:space="preserve">CT061454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4.91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0.3</v>
      </c>
      <c r="BJ7">
        <v>2.4</v>
      </c>
      <c r="BK7">
        <v>3</v>
      </c>
      <c r="BL7">
        <v>37.619999999999997</v>
      </c>
      <c r="BM7">
        <v>5.64</v>
      </c>
      <c r="BN7">
        <v>43.26</v>
      </c>
      <c r="BO7">
        <v>43.26</v>
      </c>
      <c r="BQ7" t="s">
        <v>118</v>
      </c>
      <c r="BR7" t="s">
        <v>84</v>
      </c>
      <c r="BS7" s="3">
        <v>44050</v>
      </c>
      <c r="BT7" s="4">
        <v>0.32222222222222224</v>
      </c>
      <c r="BU7" t="s">
        <v>119</v>
      </c>
      <c r="BV7" t="s">
        <v>86</v>
      </c>
      <c r="BY7">
        <v>11801.7</v>
      </c>
      <c r="CA7" t="s">
        <v>103</v>
      </c>
      <c r="CC7" t="s">
        <v>76</v>
      </c>
      <c r="CD7">
        <v>7806</v>
      </c>
      <c r="CE7" t="s">
        <v>89</v>
      </c>
      <c r="CF7" s="3">
        <v>44054</v>
      </c>
      <c r="CI7">
        <v>1</v>
      </c>
      <c r="CJ7">
        <v>1</v>
      </c>
      <c r="CK7">
        <v>22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"GAB2000059"</f>
        <v>GAB2000059</v>
      </c>
      <c r="F8" s="3">
        <v>44050</v>
      </c>
      <c r="G8">
        <v>202102</v>
      </c>
      <c r="H8" t="s">
        <v>75</v>
      </c>
      <c r="I8" t="s">
        <v>76</v>
      </c>
      <c r="J8" t="s">
        <v>77</v>
      </c>
      <c r="K8" t="s">
        <v>78</v>
      </c>
      <c r="L8" t="s">
        <v>120</v>
      </c>
      <c r="M8" t="s">
        <v>121</v>
      </c>
      <c r="N8" t="s">
        <v>122</v>
      </c>
      <c r="O8" t="s">
        <v>82</v>
      </c>
      <c r="P8" t="str">
        <f>"CT061552                      "</f>
        <v xml:space="preserve">CT061552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14.92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2.2999999999999998</v>
      </c>
      <c r="BK8">
        <v>2.5</v>
      </c>
      <c r="BL8">
        <v>114.36</v>
      </c>
      <c r="BM8">
        <v>17.149999999999999</v>
      </c>
      <c r="BN8">
        <v>131.51</v>
      </c>
      <c r="BO8">
        <v>131.51</v>
      </c>
      <c r="BQ8" t="s">
        <v>123</v>
      </c>
      <c r="BR8" t="s">
        <v>84</v>
      </c>
      <c r="BS8" s="3">
        <v>44055</v>
      </c>
      <c r="BT8" s="4">
        <v>0.4368055555555555</v>
      </c>
      <c r="BU8" t="s">
        <v>124</v>
      </c>
      <c r="BV8" t="s">
        <v>90</v>
      </c>
      <c r="BY8">
        <v>11587.8</v>
      </c>
      <c r="BZ8" t="s">
        <v>30</v>
      </c>
      <c r="CA8" t="s">
        <v>125</v>
      </c>
      <c r="CC8" t="s">
        <v>121</v>
      </c>
      <c r="CD8">
        <v>2745</v>
      </c>
      <c r="CE8" t="s">
        <v>89</v>
      </c>
      <c r="CF8" s="3">
        <v>44061</v>
      </c>
      <c r="CI8">
        <v>1</v>
      </c>
      <c r="CJ8">
        <v>3</v>
      </c>
      <c r="CK8">
        <v>23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"GAB2000037"</f>
        <v>GAB2000037</v>
      </c>
      <c r="F9" s="3">
        <v>44046</v>
      </c>
      <c r="G9">
        <v>202102</v>
      </c>
      <c r="H9" t="s">
        <v>75</v>
      </c>
      <c r="I9" t="s">
        <v>76</v>
      </c>
      <c r="J9" t="s">
        <v>77</v>
      </c>
      <c r="K9" t="s">
        <v>78</v>
      </c>
      <c r="L9" t="s">
        <v>75</v>
      </c>
      <c r="M9" t="s">
        <v>76</v>
      </c>
      <c r="N9" t="s">
        <v>126</v>
      </c>
      <c r="O9" t="s">
        <v>82</v>
      </c>
      <c r="P9" t="str">
        <f>"CT061482                      "</f>
        <v xml:space="preserve">CT061482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1.64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2.9</v>
      </c>
      <c r="BK9">
        <v>3</v>
      </c>
      <c r="BL9">
        <v>34.35</v>
      </c>
      <c r="BM9">
        <v>5.15</v>
      </c>
      <c r="BN9">
        <v>39.5</v>
      </c>
      <c r="BO9">
        <v>39.5</v>
      </c>
      <c r="BQ9" t="s">
        <v>127</v>
      </c>
      <c r="BR9" t="s">
        <v>84</v>
      </c>
      <c r="BS9" s="3">
        <v>44047</v>
      </c>
      <c r="BT9" s="4">
        <v>0.42291666666666666</v>
      </c>
      <c r="BU9" t="s">
        <v>128</v>
      </c>
      <c r="BV9" t="s">
        <v>86</v>
      </c>
      <c r="BY9">
        <v>14287.14</v>
      </c>
      <c r="BZ9" t="s">
        <v>102</v>
      </c>
      <c r="CA9" t="s">
        <v>129</v>
      </c>
      <c r="CC9" t="s">
        <v>76</v>
      </c>
      <c r="CD9">
        <v>7441</v>
      </c>
      <c r="CE9" t="s">
        <v>89</v>
      </c>
      <c r="CF9" s="3">
        <v>44048</v>
      </c>
      <c r="CI9">
        <v>1</v>
      </c>
      <c r="CJ9">
        <v>1</v>
      </c>
      <c r="CK9">
        <v>22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"GAB2000054"</f>
        <v>GAB2000054</v>
      </c>
      <c r="F10" s="3">
        <v>44049</v>
      </c>
      <c r="G10">
        <v>202102</v>
      </c>
      <c r="H10" t="s">
        <v>75</v>
      </c>
      <c r="I10" t="s">
        <v>76</v>
      </c>
      <c r="J10" t="s">
        <v>77</v>
      </c>
      <c r="K10" t="s">
        <v>78</v>
      </c>
      <c r="L10" t="s">
        <v>130</v>
      </c>
      <c r="M10" t="s">
        <v>131</v>
      </c>
      <c r="N10" t="s">
        <v>132</v>
      </c>
      <c r="O10" t="s">
        <v>82</v>
      </c>
      <c r="P10" t="str">
        <f>"CT061539                      "</f>
        <v xml:space="preserve">CT061539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14.92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2.2000000000000002</v>
      </c>
      <c r="BK10">
        <v>2.5</v>
      </c>
      <c r="BL10">
        <v>114.36</v>
      </c>
      <c r="BM10">
        <v>17.149999999999999</v>
      </c>
      <c r="BN10">
        <v>131.51</v>
      </c>
      <c r="BO10">
        <v>131.51</v>
      </c>
      <c r="BQ10" t="s">
        <v>133</v>
      </c>
      <c r="BR10" t="s">
        <v>84</v>
      </c>
      <c r="BS10" s="3">
        <v>44050</v>
      </c>
      <c r="BT10" s="4">
        <v>0.41666666666666669</v>
      </c>
      <c r="BU10" t="s">
        <v>134</v>
      </c>
      <c r="BV10" t="s">
        <v>86</v>
      </c>
      <c r="BY10">
        <v>10987.2</v>
      </c>
      <c r="BZ10" t="s">
        <v>30</v>
      </c>
      <c r="CC10" t="s">
        <v>131</v>
      </c>
      <c r="CD10">
        <v>1982</v>
      </c>
      <c r="CE10" t="s">
        <v>89</v>
      </c>
      <c r="CI10">
        <v>1</v>
      </c>
      <c r="CJ10">
        <v>1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"GAB2000038"</f>
        <v>GAB2000038</v>
      </c>
      <c r="F11" s="3">
        <v>44046</v>
      </c>
      <c r="G11">
        <v>202102</v>
      </c>
      <c r="H11" t="s">
        <v>75</v>
      </c>
      <c r="I11" t="s">
        <v>76</v>
      </c>
      <c r="J11" t="s">
        <v>77</v>
      </c>
      <c r="K11" t="s">
        <v>78</v>
      </c>
      <c r="L11" t="s">
        <v>135</v>
      </c>
      <c r="M11" t="s">
        <v>136</v>
      </c>
      <c r="N11" t="s">
        <v>137</v>
      </c>
      <c r="O11" t="s">
        <v>82</v>
      </c>
      <c r="P11" t="str">
        <f>"CT061497                      "</f>
        <v xml:space="preserve">CT061497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4.97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2.2000000000000002</v>
      </c>
      <c r="BK11">
        <v>2.5</v>
      </c>
      <c r="BL11">
        <v>104.41</v>
      </c>
      <c r="BM11">
        <v>15.66</v>
      </c>
      <c r="BN11">
        <v>120.07</v>
      </c>
      <c r="BO11">
        <v>120.07</v>
      </c>
      <c r="BQ11" t="s">
        <v>100</v>
      </c>
      <c r="BR11" t="s">
        <v>84</v>
      </c>
      <c r="BS11" s="3">
        <v>44048</v>
      </c>
      <c r="BT11" s="4">
        <v>0.5</v>
      </c>
      <c r="BU11" t="s">
        <v>138</v>
      </c>
      <c r="BV11" t="s">
        <v>90</v>
      </c>
      <c r="BW11" t="s">
        <v>139</v>
      </c>
      <c r="BX11" t="s">
        <v>140</v>
      </c>
      <c r="BY11">
        <v>10870.65</v>
      </c>
      <c r="BZ11" t="s">
        <v>102</v>
      </c>
      <c r="CA11" t="s">
        <v>141</v>
      </c>
      <c r="CC11" t="s">
        <v>136</v>
      </c>
      <c r="CD11">
        <v>3100</v>
      </c>
      <c r="CE11" t="s">
        <v>89</v>
      </c>
      <c r="CF11" s="3">
        <v>44049</v>
      </c>
      <c r="CI11">
        <v>1</v>
      </c>
      <c r="CJ11">
        <v>2</v>
      </c>
      <c r="CK11">
        <v>23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"GAB2000053"</f>
        <v>GAB2000053</v>
      </c>
      <c r="F12" s="3">
        <v>44049</v>
      </c>
      <c r="G12">
        <v>202102</v>
      </c>
      <c r="H12" t="s">
        <v>75</v>
      </c>
      <c r="I12" t="s">
        <v>76</v>
      </c>
      <c r="J12" t="s">
        <v>77</v>
      </c>
      <c r="K12" t="s">
        <v>78</v>
      </c>
      <c r="L12" t="s">
        <v>142</v>
      </c>
      <c r="M12" t="s">
        <v>143</v>
      </c>
      <c r="N12" t="s">
        <v>144</v>
      </c>
      <c r="O12" t="s">
        <v>82</v>
      </c>
      <c r="P12" t="str">
        <f>"MICHELLE.F PLEASE PHONE HALEY "</f>
        <v xml:space="preserve">MICHELLE.F PLEASE PHONE HALEY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7.85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2.2999999999999998</v>
      </c>
      <c r="BK12">
        <v>2.5</v>
      </c>
      <c r="BL12">
        <v>60.18</v>
      </c>
      <c r="BM12">
        <v>9.0299999999999994</v>
      </c>
      <c r="BN12">
        <v>69.209999999999994</v>
      </c>
      <c r="BO12">
        <v>69.209999999999994</v>
      </c>
      <c r="BQ12" t="s">
        <v>145</v>
      </c>
      <c r="BR12" t="s">
        <v>84</v>
      </c>
      <c r="BS12" s="3">
        <v>44054</v>
      </c>
      <c r="BT12" s="4">
        <v>0.60416666666666663</v>
      </c>
      <c r="BU12" t="s">
        <v>146</v>
      </c>
      <c r="BV12" t="s">
        <v>90</v>
      </c>
      <c r="BW12" t="s">
        <v>139</v>
      </c>
      <c r="BX12" t="s">
        <v>147</v>
      </c>
      <c r="BY12">
        <v>11506.78</v>
      </c>
      <c r="CC12" t="s">
        <v>143</v>
      </c>
      <c r="CD12">
        <v>3610</v>
      </c>
      <c r="CE12" t="s">
        <v>89</v>
      </c>
      <c r="CF12" s="3">
        <v>44055</v>
      </c>
      <c r="CI12">
        <v>1</v>
      </c>
      <c r="CJ12">
        <v>3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"GAB2000030"</f>
        <v>GAB2000030</v>
      </c>
      <c r="F13" s="3">
        <v>44046</v>
      </c>
      <c r="G13">
        <v>202102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148</v>
      </c>
      <c r="O13" t="s">
        <v>82</v>
      </c>
      <c r="P13" t="str">
        <f>"CT061477                      "</f>
        <v xml:space="preserve">CT061477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1.64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1.9</v>
      </c>
      <c r="BK13">
        <v>2</v>
      </c>
      <c r="BL13">
        <v>34.35</v>
      </c>
      <c r="BM13">
        <v>5.15</v>
      </c>
      <c r="BN13">
        <v>39.5</v>
      </c>
      <c r="BO13">
        <v>39.5</v>
      </c>
      <c r="BQ13" t="s">
        <v>149</v>
      </c>
      <c r="BR13" t="s">
        <v>84</v>
      </c>
      <c r="BS13" s="3">
        <v>44047</v>
      </c>
      <c r="BT13" s="4">
        <v>0.4861111111111111</v>
      </c>
      <c r="BU13" t="s">
        <v>150</v>
      </c>
      <c r="BV13" t="s">
        <v>90</v>
      </c>
      <c r="BW13" t="s">
        <v>96</v>
      </c>
      <c r="BX13" t="s">
        <v>151</v>
      </c>
      <c r="BY13">
        <v>9665.2000000000007</v>
      </c>
      <c r="BZ13" t="s">
        <v>102</v>
      </c>
      <c r="CA13" t="s">
        <v>103</v>
      </c>
      <c r="CC13" t="s">
        <v>76</v>
      </c>
      <c r="CD13">
        <v>7800</v>
      </c>
      <c r="CE13" t="s">
        <v>89</v>
      </c>
      <c r="CF13" s="3">
        <v>44048</v>
      </c>
      <c r="CI13">
        <v>1</v>
      </c>
      <c r="CJ13">
        <v>1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"GAB2000052"</f>
        <v>GAB2000052</v>
      </c>
      <c r="F14" s="3">
        <v>44049</v>
      </c>
      <c r="G14">
        <v>202102</v>
      </c>
      <c r="H14" t="s">
        <v>75</v>
      </c>
      <c r="I14" t="s">
        <v>76</v>
      </c>
      <c r="J14" t="s">
        <v>77</v>
      </c>
      <c r="K14" t="s">
        <v>78</v>
      </c>
      <c r="L14" t="s">
        <v>152</v>
      </c>
      <c r="M14" t="s">
        <v>153</v>
      </c>
      <c r="N14" t="s">
        <v>154</v>
      </c>
      <c r="O14" t="s">
        <v>82</v>
      </c>
      <c r="P14" t="str">
        <f>"CT061537                      "</f>
        <v xml:space="preserve">CT061537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17.66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2.9</v>
      </c>
      <c r="BK14">
        <v>3</v>
      </c>
      <c r="BL14">
        <v>135.41999999999999</v>
      </c>
      <c r="BM14">
        <v>20.309999999999999</v>
      </c>
      <c r="BN14">
        <v>155.72999999999999</v>
      </c>
      <c r="BO14">
        <v>155.72999999999999</v>
      </c>
      <c r="BQ14" t="s">
        <v>155</v>
      </c>
      <c r="BR14" t="s">
        <v>84</v>
      </c>
      <c r="BS14" s="3">
        <v>44050</v>
      </c>
      <c r="BT14" s="4">
        <v>0.4375</v>
      </c>
      <c r="BU14" t="s">
        <v>156</v>
      </c>
      <c r="BV14" t="s">
        <v>86</v>
      </c>
      <c r="BY14">
        <v>14270.9</v>
      </c>
      <c r="BZ14" t="s">
        <v>87</v>
      </c>
      <c r="CA14" t="s">
        <v>157</v>
      </c>
      <c r="CC14" t="s">
        <v>153</v>
      </c>
      <c r="CD14">
        <v>250</v>
      </c>
      <c r="CE14" t="s">
        <v>89</v>
      </c>
      <c r="CF14" s="3">
        <v>44054</v>
      </c>
      <c r="CI14">
        <v>1</v>
      </c>
      <c r="CJ14">
        <v>1</v>
      </c>
      <c r="CK14">
        <v>23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"GAB2000032"</f>
        <v>GAB2000032</v>
      </c>
      <c r="F15" s="3">
        <v>44046</v>
      </c>
      <c r="G15">
        <v>202102</v>
      </c>
      <c r="H15" t="s">
        <v>75</v>
      </c>
      <c r="I15" t="s">
        <v>76</v>
      </c>
      <c r="J15" t="s">
        <v>77</v>
      </c>
      <c r="K15" t="s">
        <v>78</v>
      </c>
      <c r="L15" t="s">
        <v>158</v>
      </c>
      <c r="M15" t="s">
        <v>159</v>
      </c>
      <c r="N15" t="s">
        <v>160</v>
      </c>
      <c r="O15" t="s">
        <v>82</v>
      </c>
      <c r="P15" t="str">
        <f>"CT061491                      "</f>
        <v xml:space="preserve">CT061491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1.64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2.6</v>
      </c>
      <c r="BK15">
        <v>3</v>
      </c>
      <c r="BL15">
        <v>34.35</v>
      </c>
      <c r="BM15">
        <v>5.15</v>
      </c>
      <c r="BN15">
        <v>39.5</v>
      </c>
      <c r="BO15">
        <v>39.5</v>
      </c>
      <c r="BQ15" t="s">
        <v>161</v>
      </c>
      <c r="BR15" t="s">
        <v>84</v>
      </c>
      <c r="BS15" s="3">
        <v>44047</v>
      </c>
      <c r="BT15" s="4">
        <v>0.41666666666666669</v>
      </c>
      <c r="BU15" t="s">
        <v>162</v>
      </c>
      <c r="BV15" t="s">
        <v>86</v>
      </c>
      <c r="BY15">
        <v>12844.1</v>
      </c>
      <c r="BZ15" t="s">
        <v>102</v>
      </c>
      <c r="CC15" t="s">
        <v>159</v>
      </c>
      <c r="CD15">
        <v>7600</v>
      </c>
      <c r="CE15" t="s">
        <v>89</v>
      </c>
      <c r="CF15" s="3">
        <v>44048</v>
      </c>
      <c r="CI15">
        <v>1</v>
      </c>
      <c r="CJ15">
        <v>1</v>
      </c>
      <c r="CK15">
        <v>22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"GAB2000051"</f>
        <v>GAB2000051</v>
      </c>
      <c r="F16" s="3">
        <v>44049</v>
      </c>
      <c r="G16">
        <v>202102</v>
      </c>
      <c r="H16" t="s">
        <v>75</v>
      </c>
      <c r="I16" t="s">
        <v>76</v>
      </c>
      <c r="J16" t="s">
        <v>77</v>
      </c>
      <c r="K16" t="s">
        <v>78</v>
      </c>
      <c r="L16" t="s">
        <v>163</v>
      </c>
      <c r="M16" t="s">
        <v>164</v>
      </c>
      <c r="N16" t="s">
        <v>165</v>
      </c>
      <c r="O16" t="s">
        <v>82</v>
      </c>
      <c r="P16" t="str">
        <f>"DULCIE PLEASE PHONE TRACEY FOR"</f>
        <v>DULCIE PLEASE PHONE TRACEY FOR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23.54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</v>
      </c>
      <c r="BJ16">
        <v>7.4</v>
      </c>
      <c r="BK16">
        <v>7.5</v>
      </c>
      <c r="BL16">
        <v>180.47</v>
      </c>
      <c r="BM16">
        <v>27.07</v>
      </c>
      <c r="BN16">
        <v>207.54</v>
      </c>
      <c r="BO16">
        <v>207.54</v>
      </c>
      <c r="BQ16" t="s">
        <v>166</v>
      </c>
      <c r="BR16" t="s">
        <v>84</v>
      </c>
      <c r="BS16" s="3">
        <v>44055</v>
      </c>
      <c r="BT16" s="4">
        <v>0.54166666666666663</v>
      </c>
      <c r="BU16" t="s">
        <v>167</v>
      </c>
      <c r="BV16" t="s">
        <v>90</v>
      </c>
      <c r="BW16" t="s">
        <v>168</v>
      </c>
      <c r="BX16" t="s">
        <v>169</v>
      </c>
      <c r="BY16">
        <v>37232.639999999999</v>
      </c>
      <c r="CC16" t="s">
        <v>164</v>
      </c>
      <c r="CD16">
        <v>9301</v>
      </c>
      <c r="CE16" t="s">
        <v>170</v>
      </c>
      <c r="CI16">
        <v>1</v>
      </c>
      <c r="CJ16">
        <v>4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"GAB2000058"</f>
        <v>GAB2000058</v>
      </c>
      <c r="F17" s="3">
        <v>44050</v>
      </c>
      <c r="G17">
        <v>202102</v>
      </c>
      <c r="H17" t="s">
        <v>75</v>
      </c>
      <c r="I17" t="s">
        <v>76</v>
      </c>
      <c r="J17" t="s">
        <v>77</v>
      </c>
      <c r="K17" t="s">
        <v>78</v>
      </c>
      <c r="L17" t="s">
        <v>158</v>
      </c>
      <c r="M17" t="s">
        <v>159</v>
      </c>
      <c r="N17" t="s">
        <v>171</v>
      </c>
      <c r="O17" t="s">
        <v>82</v>
      </c>
      <c r="P17" t="str">
        <f>"CT061544                      "</f>
        <v xml:space="preserve">CT061544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4.91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</v>
      </c>
      <c r="BK17">
        <v>2</v>
      </c>
      <c r="BL17">
        <v>37.619999999999997</v>
      </c>
      <c r="BM17">
        <v>5.64</v>
      </c>
      <c r="BN17">
        <v>43.26</v>
      </c>
      <c r="BO17">
        <v>43.26</v>
      </c>
      <c r="BQ17" t="s">
        <v>172</v>
      </c>
      <c r="BR17" t="s">
        <v>84</v>
      </c>
      <c r="BS17" s="3">
        <v>44054</v>
      </c>
      <c r="BT17" s="4">
        <v>0.41666666666666669</v>
      </c>
      <c r="BU17" t="s">
        <v>173</v>
      </c>
      <c r="BV17" t="s">
        <v>86</v>
      </c>
      <c r="BY17">
        <v>10187.799999999999</v>
      </c>
      <c r="CC17" t="s">
        <v>159</v>
      </c>
      <c r="CD17">
        <v>7600</v>
      </c>
      <c r="CE17" t="s">
        <v>89</v>
      </c>
      <c r="CF17" s="3">
        <v>44055</v>
      </c>
      <c r="CI17">
        <v>1</v>
      </c>
      <c r="CJ17">
        <v>2</v>
      </c>
      <c r="CK17">
        <v>22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"GAB2000057"</f>
        <v>GAB2000057</v>
      </c>
      <c r="F18" s="3">
        <v>44050</v>
      </c>
      <c r="G18">
        <v>202102</v>
      </c>
      <c r="H18" t="s">
        <v>75</v>
      </c>
      <c r="I18" t="s">
        <v>76</v>
      </c>
      <c r="J18" t="s">
        <v>77</v>
      </c>
      <c r="K18" t="s">
        <v>78</v>
      </c>
      <c r="L18" t="s">
        <v>75</v>
      </c>
      <c r="M18" t="s">
        <v>76</v>
      </c>
      <c r="N18" t="s">
        <v>148</v>
      </c>
      <c r="O18" t="s">
        <v>82</v>
      </c>
      <c r="P18" t="str">
        <f>"CT061548                      "</f>
        <v xml:space="preserve">CT061548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4.91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2.1</v>
      </c>
      <c r="BK18">
        <v>3</v>
      </c>
      <c r="BL18">
        <v>37.619999999999997</v>
      </c>
      <c r="BM18">
        <v>5.64</v>
      </c>
      <c r="BN18">
        <v>43.26</v>
      </c>
      <c r="BO18">
        <v>43.26</v>
      </c>
      <c r="BQ18" t="s">
        <v>149</v>
      </c>
      <c r="BR18" t="s">
        <v>84</v>
      </c>
      <c r="BS18" s="3">
        <v>44054</v>
      </c>
      <c r="BT18" s="4">
        <v>0.5493055555555556</v>
      </c>
      <c r="BU18" t="s">
        <v>174</v>
      </c>
      <c r="BV18" t="s">
        <v>90</v>
      </c>
      <c r="BW18" t="s">
        <v>96</v>
      </c>
      <c r="BX18" t="s">
        <v>175</v>
      </c>
      <c r="BY18">
        <v>10515.87</v>
      </c>
      <c r="CA18" t="s">
        <v>103</v>
      </c>
      <c r="CC18" t="s">
        <v>76</v>
      </c>
      <c r="CD18">
        <v>7800</v>
      </c>
      <c r="CE18" t="s">
        <v>89</v>
      </c>
      <c r="CI18">
        <v>1</v>
      </c>
      <c r="CJ18">
        <v>2</v>
      </c>
      <c r="CK18">
        <v>22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"009940256212"</f>
        <v>009940256212</v>
      </c>
      <c r="F19" s="3">
        <v>44046</v>
      </c>
      <c r="G19">
        <v>202102</v>
      </c>
      <c r="H19" t="s">
        <v>75</v>
      </c>
      <c r="I19" t="s">
        <v>76</v>
      </c>
      <c r="J19" t="s">
        <v>176</v>
      </c>
      <c r="K19" t="s">
        <v>78</v>
      </c>
      <c r="L19" t="s">
        <v>120</v>
      </c>
      <c r="M19" t="s">
        <v>121</v>
      </c>
      <c r="N19" t="s">
        <v>177</v>
      </c>
      <c r="O19" t="s">
        <v>82</v>
      </c>
      <c r="P19" t="str">
        <f>"CT061486                      "</f>
        <v xml:space="preserve">CT061486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5.89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0.5</v>
      </c>
      <c r="BJ19">
        <v>2.8</v>
      </c>
      <c r="BK19">
        <v>3</v>
      </c>
      <c r="BL19">
        <v>123.65</v>
      </c>
      <c r="BM19">
        <v>18.55</v>
      </c>
      <c r="BN19">
        <v>142.19999999999999</v>
      </c>
      <c r="BO19">
        <v>142.19999999999999</v>
      </c>
      <c r="BQ19" t="s">
        <v>123</v>
      </c>
      <c r="BR19" t="s">
        <v>178</v>
      </c>
      <c r="BS19" s="3">
        <v>44047</v>
      </c>
      <c r="BT19" s="4">
        <v>0.70694444444444438</v>
      </c>
      <c r="BU19" t="s">
        <v>179</v>
      </c>
      <c r="BV19" t="s">
        <v>90</v>
      </c>
      <c r="BY19">
        <v>14200.33</v>
      </c>
      <c r="BZ19" t="s">
        <v>87</v>
      </c>
      <c r="CA19" t="s">
        <v>180</v>
      </c>
      <c r="CC19" t="s">
        <v>121</v>
      </c>
      <c r="CD19">
        <v>2745</v>
      </c>
      <c r="CE19" t="s">
        <v>89</v>
      </c>
      <c r="CF19" s="3">
        <v>44050</v>
      </c>
      <c r="CI19">
        <v>1</v>
      </c>
      <c r="CJ19">
        <v>1</v>
      </c>
      <c r="CK19">
        <v>23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"GAB2000046"</f>
        <v>GAB2000046</v>
      </c>
      <c r="F20" s="3">
        <v>44048</v>
      </c>
      <c r="G20">
        <v>202102</v>
      </c>
      <c r="H20" t="s">
        <v>75</v>
      </c>
      <c r="I20" t="s">
        <v>76</v>
      </c>
      <c r="J20" t="s">
        <v>77</v>
      </c>
      <c r="K20" t="s">
        <v>78</v>
      </c>
      <c r="L20" t="s">
        <v>181</v>
      </c>
      <c r="M20" t="s">
        <v>182</v>
      </c>
      <c r="N20" t="s">
        <v>183</v>
      </c>
      <c r="O20" t="s">
        <v>82</v>
      </c>
      <c r="P20" t="str">
        <f>"CT061519                      "</f>
        <v xml:space="preserve">CT061519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9.42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2.9</v>
      </c>
      <c r="BK20">
        <v>3</v>
      </c>
      <c r="BL20">
        <v>72.209999999999994</v>
      </c>
      <c r="BM20">
        <v>10.83</v>
      </c>
      <c r="BN20">
        <v>83.04</v>
      </c>
      <c r="BO20">
        <v>83.04</v>
      </c>
      <c r="BQ20" t="s">
        <v>184</v>
      </c>
      <c r="BR20" t="s">
        <v>84</v>
      </c>
      <c r="BS20" s="3">
        <v>44049</v>
      </c>
      <c r="BT20" s="4">
        <v>0.39583333333333331</v>
      </c>
      <c r="BU20" t="s">
        <v>185</v>
      </c>
      <c r="BV20" t="s">
        <v>86</v>
      </c>
      <c r="BY20">
        <v>14537.6</v>
      </c>
      <c r="BZ20" t="s">
        <v>102</v>
      </c>
      <c r="CA20" t="s">
        <v>186</v>
      </c>
      <c r="CC20" t="s">
        <v>182</v>
      </c>
      <c r="CD20">
        <v>1200</v>
      </c>
      <c r="CE20" t="s">
        <v>89</v>
      </c>
      <c r="CF20" s="3">
        <v>44050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"GAB2000039"</f>
        <v>GAB2000039</v>
      </c>
      <c r="F21" s="3">
        <v>44047</v>
      </c>
      <c r="G21">
        <v>202102</v>
      </c>
      <c r="H21" t="s">
        <v>75</v>
      </c>
      <c r="I21" t="s">
        <v>76</v>
      </c>
      <c r="J21" t="s">
        <v>77</v>
      </c>
      <c r="K21" t="s">
        <v>78</v>
      </c>
      <c r="L21" t="s">
        <v>75</v>
      </c>
      <c r="M21" t="s">
        <v>76</v>
      </c>
      <c r="N21" t="s">
        <v>148</v>
      </c>
      <c r="O21" t="s">
        <v>82</v>
      </c>
      <c r="P21" t="str">
        <f>"CT061501                      "</f>
        <v xml:space="preserve">CT061501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1.64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1.7</v>
      </c>
      <c r="BK21">
        <v>2</v>
      </c>
      <c r="BL21">
        <v>34.35</v>
      </c>
      <c r="BM21">
        <v>5.15</v>
      </c>
      <c r="BN21">
        <v>39.5</v>
      </c>
      <c r="BO21">
        <v>39.5</v>
      </c>
      <c r="BQ21" t="s">
        <v>149</v>
      </c>
      <c r="BR21" t="s">
        <v>84</v>
      </c>
      <c r="BS21" s="3">
        <v>44048</v>
      </c>
      <c r="BT21" s="4">
        <v>0.53402777777777777</v>
      </c>
      <c r="BU21" t="s">
        <v>187</v>
      </c>
      <c r="BV21" t="s">
        <v>90</v>
      </c>
      <c r="BW21" t="s">
        <v>96</v>
      </c>
      <c r="BX21" t="s">
        <v>188</v>
      </c>
      <c r="BY21">
        <v>8390.4</v>
      </c>
      <c r="BZ21" t="s">
        <v>102</v>
      </c>
      <c r="CA21" t="s">
        <v>189</v>
      </c>
      <c r="CC21" t="s">
        <v>76</v>
      </c>
      <c r="CD21">
        <v>7800</v>
      </c>
      <c r="CE21" t="s">
        <v>110</v>
      </c>
      <c r="CF21" s="3">
        <v>44049</v>
      </c>
      <c r="CI21">
        <v>1</v>
      </c>
      <c r="CJ21">
        <v>1</v>
      </c>
      <c r="CK21">
        <v>22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"GAB2000050"</f>
        <v>GAB2000050</v>
      </c>
      <c r="F22" s="3">
        <v>44048</v>
      </c>
      <c r="G22">
        <v>202102</v>
      </c>
      <c r="H22" t="s">
        <v>75</v>
      </c>
      <c r="I22" t="s">
        <v>76</v>
      </c>
      <c r="J22" t="s">
        <v>77</v>
      </c>
      <c r="K22" t="s">
        <v>78</v>
      </c>
      <c r="L22" t="s">
        <v>190</v>
      </c>
      <c r="M22" t="s">
        <v>191</v>
      </c>
      <c r="N22" t="s">
        <v>192</v>
      </c>
      <c r="O22" t="s">
        <v>82</v>
      </c>
      <c r="P22" t="str">
        <f>"002281                        "</f>
        <v xml:space="preserve">002281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6.28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1.7</v>
      </c>
      <c r="BK22">
        <v>2</v>
      </c>
      <c r="BL22">
        <v>48.15</v>
      </c>
      <c r="BM22">
        <v>7.22</v>
      </c>
      <c r="BN22">
        <v>55.37</v>
      </c>
      <c r="BO22">
        <v>55.37</v>
      </c>
      <c r="BQ22" t="s">
        <v>193</v>
      </c>
      <c r="BR22" t="s">
        <v>84</v>
      </c>
      <c r="BS22" s="3">
        <v>44050</v>
      </c>
      <c r="BT22" s="4">
        <v>0.44861111111111113</v>
      </c>
      <c r="BU22" t="s">
        <v>194</v>
      </c>
      <c r="BV22" t="s">
        <v>90</v>
      </c>
      <c r="BW22" t="s">
        <v>139</v>
      </c>
      <c r="BX22" t="s">
        <v>147</v>
      </c>
      <c r="BY22">
        <v>8570.8799999999992</v>
      </c>
      <c r="BZ22" t="s">
        <v>102</v>
      </c>
      <c r="CA22" t="s">
        <v>195</v>
      </c>
      <c r="CC22" t="s">
        <v>191</v>
      </c>
      <c r="CD22">
        <v>4001</v>
      </c>
      <c r="CE22" t="s">
        <v>110</v>
      </c>
      <c r="CF22" s="3">
        <v>44050</v>
      </c>
      <c r="CI22">
        <v>1</v>
      </c>
      <c r="CJ22">
        <v>2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"009940256211"</f>
        <v>009940256211</v>
      </c>
      <c r="F23" s="3">
        <v>44046</v>
      </c>
      <c r="G23">
        <v>202102</v>
      </c>
      <c r="H23" t="s">
        <v>75</v>
      </c>
      <c r="I23" t="s">
        <v>76</v>
      </c>
      <c r="J23" t="s">
        <v>176</v>
      </c>
      <c r="K23" t="s">
        <v>78</v>
      </c>
      <c r="L23" t="s">
        <v>196</v>
      </c>
      <c r="M23" t="s">
        <v>197</v>
      </c>
      <c r="N23" t="s">
        <v>198</v>
      </c>
      <c r="O23" t="s">
        <v>82</v>
      </c>
      <c r="P23" t="str">
        <f>"CT061495                      "</f>
        <v xml:space="preserve">CT061495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4.97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2.2000000000000002</v>
      </c>
      <c r="BK23">
        <v>2.5</v>
      </c>
      <c r="BL23">
        <v>104.41</v>
      </c>
      <c r="BM23">
        <v>15.66</v>
      </c>
      <c r="BN23">
        <v>120.07</v>
      </c>
      <c r="BO23">
        <v>120.07</v>
      </c>
      <c r="BQ23" t="s">
        <v>199</v>
      </c>
      <c r="BR23" t="s">
        <v>178</v>
      </c>
      <c r="BS23" s="3">
        <v>44047</v>
      </c>
      <c r="BT23" s="4">
        <v>0.38541666666666669</v>
      </c>
      <c r="BU23" t="s">
        <v>200</v>
      </c>
      <c r="BV23" t="s">
        <v>86</v>
      </c>
      <c r="BY23">
        <v>11136.84</v>
      </c>
      <c r="BZ23" t="s">
        <v>102</v>
      </c>
      <c r="CC23" t="s">
        <v>197</v>
      </c>
      <c r="CD23">
        <v>1911</v>
      </c>
      <c r="CE23" t="s">
        <v>89</v>
      </c>
      <c r="CF23" s="3">
        <v>44048</v>
      </c>
      <c r="CI23">
        <v>1</v>
      </c>
      <c r="CJ23">
        <v>1</v>
      </c>
      <c r="CK23">
        <v>23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"GAB2000049"</f>
        <v>GAB2000049</v>
      </c>
      <c r="F24" s="3">
        <v>44048</v>
      </c>
      <c r="G24">
        <v>202102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126</v>
      </c>
      <c r="O24" t="s">
        <v>82</v>
      </c>
      <c r="P24" t="str">
        <f>"CT061398 CT061523 CT061524    "</f>
        <v xml:space="preserve">CT061398 CT061523 CT061524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4.91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6.5</v>
      </c>
      <c r="BK24">
        <v>7</v>
      </c>
      <c r="BL24">
        <v>37.619999999999997</v>
      </c>
      <c r="BM24">
        <v>5.64</v>
      </c>
      <c r="BN24">
        <v>43.26</v>
      </c>
      <c r="BO24">
        <v>43.26</v>
      </c>
      <c r="BQ24" t="s">
        <v>127</v>
      </c>
      <c r="BR24" t="s">
        <v>84</v>
      </c>
      <c r="BS24" s="3">
        <v>44049</v>
      </c>
      <c r="BT24" s="4">
        <v>0.40347222222222223</v>
      </c>
      <c r="BU24" t="s">
        <v>128</v>
      </c>
      <c r="BV24" t="s">
        <v>86</v>
      </c>
      <c r="BY24">
        <v>32366.880000000001</v>
      </c>
      <c r="BZ24" t="s">
        <v>102</v>
      </c>
      <c r="CA24" t="s">
        <v>129</v>
      </c>
      <c r="CC24" t="s">
        <v>76</v>
      </c>
      <c r="CD24">
        <v>7441</v>
      </c>
      <c r="CE24" t="s">
        <v>110</v>
      </c>
      <c r="CF24" s="3">
        <v>44050</v>
      </c>
      <c r="CI24">
        <v>1</v>
      </c>
      <c r="CJ24">
        <v>1</v>
      </c>
      <c r="CK24">
        <v>22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"GAB2000041"</f>
        <v>GAB2000041</v>
      </c>
      <c r="F25" s="3">
        <v>44047</v>
      </c>
      <c r="G25">
        <v>202102</v>
      </c>
      <c r="H25" t="s">
        <v>75</v>
      </c>
      <c r="I25" t="s">
        <v>76</v>
      </c>
      <c r="J25" t="s">
        <v>77</v>
      </c>
      <c r="K25" t="s">
        <v>78</v>
      </c>
      <c r="L25" t="s">
        <v>201</v>
      </c>
      <c r="M25" t="s">
        <v>202</v>
      </c>
      <c r="N25" t="s">
        <v>203</v>
      </c>
      <c r="O25" t="s">
        <v>82</v>
      </c>
      <c r="P25" t="str">
        <f>"CT061503                      "</f>
        <v xml:space="preserve">CT061503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4.0599999999999996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1.7</v>
      </c>
      <c r="BK25">
        <v>2</v>
      </c>
      <c r="BL25">
        <v>85.18</v>
      </c>
      <c r="BM25">
        <v>12.78</v>
      </c>
      <c r="BN25">
        <v>97.96</v>
      </c>
      <c r="BO25">
        <v>97.96</v>
      </c>
      <c r="BQ25" t="s">
        <v>204</v>
      </c>
      <c r="BR25" t="s">
        <v>84</v>
      </c>
      <c r="BS25" s="3">
        <v>44048</v>
      </c>
      <c r="BT25" s="4">
        <v>0.4375</v>
      </c>
      <c r="BU25" t="s">
        <v>205</v>
      </c>
      <c r="BV25" t="s">
        <v>86</v>
      </c>
      <c r="BY25">
        <v>8696.8799999999992</v>
      </c>
      <c r="BZ25" t="s">
        <v>102</v>
      </c>
      <c r="CA25" t="s">
        <v>206</v>
      </c>
      <c r="CC25" t="s">
        <v>202</v>
      </c>
      <c r="CD25">
        <v>555</v>
      </c>
      <c r="CE25" t="s">
        <v>89</v>
      </c>
      <c r="CF25" s="3">
        <v>44049</v>
      </c>
      <c r="CI25">
        <v>1</v>
      </c>
      <c r="CJ25">
        <v>1</v>
      </c>
      <c r="CK25">
        <v>23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"GAB2000044"</f>
        <v>GAB2000044</v>
      </c>
      <c r="F26" s="3">
        <v>44048</v>
      </c>
      <c r="G26">
        <v>202102</v>
      </c>
      <c r="H26" t="s">
        <v>75</v>
      </c>
      <c r="I26" t="s">
        <v>76</v>
      </c>
      <c r="J26" t="s">
        <v>77</v>
      </c>
      <c r="K26" t="s">
        <v>78</v>
      </c>
      <c r="L26" t="s">
        <v>207</v>
      </c>
      <c r="M26" t="s">
        <v>208</v>
      </c>
      <c r="N26" t="s">
        <v>209</v>
      </c>
      <c r="O26" t="s">
        <v>82</v>
      </c>
      <c r="P26" t="str">
        <f>"CT061509                      "</f>
        <v xml:space="preserve">CT061509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6.28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2</v>
      </c>
      <c r="BK26">
        <v>2</v>
      </c>
      <c r="BL26">
        <v>48.15</v>
      </c>
      <c r="BM26">
        <v>7.22</v>
      </c>
      <c r="BN26">
        <v>55.37</v>
      </c>
      <c r="BO26">
        <v>55.37</v>
      </c>
      <c r="BQ26" t="s">
        <v>210</v>
      </c>
      <c r="BR26" t="s">
        <v>84</v>
      </c>
      <c r="BS26" s="3">
        <v>44049</v>
      </c>
      <c r="BT26" s="4">
        <v>0.47916666666666669</v>
      </c>
      <c r="BU26" t="s">
        <v>211</v>
      </c>
      <c r="BV26" t="s">
        <v>86</v>
      </c>
      <c r="BY26">
        <v>10229.129999999999</v>
      </c>
      <c r="BZ26" t="s">
        <v>87</v>
      </c>
      <c r="CA26" t="s">
        <v>212</v>
      </c>
      <c r="CC26" t="s">
        <v>208</v>
      </c>
      <c r="CD26">
        <v>1862</v>
      </c>
      <c r="CE26" t="s">
        <v>89</v>
      </c>
      <c r="CF26" s="3">
        <v>44050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"GAB2000042"</f>
        <v>GAB2000042</v>
      </c>
      <c r="F27" s="3">
        <v>44047</v>
      </c>
      <c r="G27">
        <v>202102</v>
      </c>
      <c r="H27" t="s">
        <v>75</v>
      </c>
      <c r="I27" t="s">
        <v>76</v>
      </c>
      <c r="J27" t="s">
        <v>77</v>
      </c>
      <c r="K27" t="s">
        <v>78</v>
      </c>
      <c r="L27" t="s">
        <v>213</v>
      </c>
      <c r="M27" t="s">
        <v>214</v>
      </c>
      <c r="N27" t="s">
        <v>215</v>
      </c>
      <c r="O27" t="s">
        <v>82</v>
      </c>
      <c r="P27" t="str">
        <f>"CT061506                      "</f>
        <v xml:space="preserve">CT061506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4.0599999999999996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2</v>
      </c>
      <c r="BK27">
        <v>2</v>
      </c>
      <c r="BL27">
        <v>85.18</v>
      </c>
      <c r="BM27">
        <v>12.78</v>
      </c>
      <c r="BN27">
        <v>97.96</v>
      </c>
      <c r="BO27">
        <v>97.96</v>
      </c>
      <c r="BQ27" t="s">
        <v>216</v>
      </c>
      <c r="BR27" t="s">
        <v>84</v>
      </c>
      <c r="BS27" s="3">
        <v>44048</v>
      </c>
      <c r="BT27" s="4">
        <v>0.37152777777777773</v>
      </c>
      <c r="BU27" t="s">
        <v>217</v>
      </c>
      <c r="BV27" t="s">
        <v>86</v>
      </c>
      <c r="BY27">
        <v>10157.4</v>
      </c>
      <c r="BZ27" t="s">
        <v>102</v>
      </c>
      <c r="CA27" t="s">
        <v>218</v>
      </c>
      <c r="CC27" t="s">
        <v>214</v>
      </c>
      <c r="CD27">
        <v>300</v>
      </c>
      <c r="CE27" t="s">
        <v>89</v>
      </c>
      <c r="CF27" s="3">
        <v>44049</v>
      </c>
      <c r="CI27">
        <v>1</v>
      </c>
      <c r="CJ27">
        <v>1</v>
      </c>
      <c r="CK27">
        <v>23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"GAB2000048"</f>
        <v>GAB2000048</v>
      </c>
      <c r="F28" s="3">
        <v>44048</v>
      </c>
      <c r="G28">
        <v>202102</v>
      </c>
      <c r="H28" t="s">
        <v>75</v>
      </c>
      <c r="I28" t="s">
        <v>76</v>
      </c>
      <c r="J28" t="s">
        <v>77</v>
      </c>
      <c r="K28" t="s">
        <v>78</v>
      </c>
      <c r="L28" t="s">
        <v>181</v>
      </c>
      <c r="M28" t="s">
        <v>182</v>
      </c>
      <c r="N28" t="s">
        <v>219</v>
      </c>
      <c r="O28" t="s">
        <v>82</v>
      </c>
      <c r="P28" t="str">
        <f>"CT061525                      "</f>
        <v xml:space="preserve">CT061525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6.28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1.8</v>
      </c>
      <c r="BK28">
        <v>2</v>
      </c>
      <c r="BL28">
        <v>48.15</v>
      </c>
      <c r="BM28">
        <v>7.22</v>
      </c>
      <c r="BN28">
        <v>55.37</v>
      </c>
      <c r="BO28">
        <v>55.37</v>
      </c>
      <c r="BQ28" t="s">
        <v>220</v>
      </c>
      <c r="BR28" t="s">
        <v>84</v>
      </c>
      <c r="BS28" s="3">
        <v>44049</v>
      </c>
      <c r="BT28" s="4">
        <v>0.39999999999999997</v>
      </c>
      <c r="BU28" t="s">
        <v>221</v>
      </c>
      <c r="BV28" t="s">
        <v>86</v>
      </c>
      <c r="BY28">
        <v>8960.02</v>
      </c>
      <c r="BZ28" t="s">
        <v>102</v>
      </c>
      <c r="CA28" t="s">
        <v>222</v>
      </c>
      <c r="CC28" t="s">
        <v>182</v>
      </c>
      <c r="CD28">
        <v>1200</v>
      </c>
      <c r="CE28" t="s">
        <v>89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"GAB2000043"</f>
        <v>GAB2000043</v>
      </c>
      <c r="F29" s="3">
        <v>44047</v>
      </c>
      <c r="G29">
        <v>202102</v>
      </c>
      <c r="H29" t="s">
        <v>75</v>
      </c>
      <c r="I29" t="s">
        <v>76</v>
      </c>
      <c r="J29" t="s">
        <v>77</v>
      </c>
      <c r="K29" t="s">
        <v>78</v>
      </c>
      <c r="L29" t="s">
        <v>75</v>
      </c>
      <c r="M29" t="s">
        <v>76</v>
      </c>
      <c r="N29" t="s">
        <v>223</v>
      </c>
      <c r="O29" t="s">
        <v>82</v>
      </c>
      <c r="P29" t="str">
        <f>"002276                        "</f>
        <v xml:space="preserve">002276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1.64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1.8</v>
      </c>
      <c r="BK29">
        <v>2</v>
      </c>
      <c r="BL29">
        <v>34.35</v>
      </c>
      <c r="BM29">
        <v>5.15</v>
      </c>
      <c r="BN29">
        <v>39.5</v>
      </c>
      <c r="BO29">
        <v>39.5</v>
      </c>
      <c r="BQ29" t="s">
        <v>100</v>
      </c>
      <c r="BR29" t="s">
        <v>84</v>
      </c>
      <c r="BS29" s="3">
        <v>44048</v>
      </c>
      <c r="BT29" s="4">
        <v>0.52916666666666667</v>
      </c>
      <c r="BU29" t="s">
        <v>224</v>
      </c>
      <c r="BV29" t="s">
        <v>90</v>
      </c>
      <c r="BW29" t="s">
        <v>96</v>
      </c>
      <c r="BX29" t="s">
        <v>175</v>
      </c>
      <c r="BY29">
        <v>9195.1200000000008</v>
      </c>
      <c r="BZ29" t="s">
        <v>102</v>
      </c>
      <c r="CA29" t="s">
        <v>225</v>
      </c>
      <c r="CC29" t="s">
        <v>76</v>
      </c>
      <c r="CD29">
        <v>7441</v>
      </c>
      <c r="CE29" t="s">
        <v>226</v>
      </c>
      <c r="CF29" s="3">
        <v>44049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"GAB2000045"</f>
        <v>GAB2000045</v>
      </c>
      <c r="F30" s="3">
        <v>44048</v>
      </c>
      <c r="G30">
        <v>202102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227</v>
      </c>
      <c r="O30" t="s">
        <v>82</v>
      </c>
      <c r="P30" t="str">
        <f>"CT061516                      "</f>
        <v xml:space="preserve">CT061516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4.91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1.7</v>
      </c>
      <c r="BK30">
        <v>2</v>
      </c>
      <c r="BL30">
        <v>37.619999999999997</v>
      </c>
      <c r="BM30">
        <v>5.64</v>
      </c>
      <c r="BN30">
        <v>43.26</v>
      </c>
      <c r="BO30">
        <v>43.26</v>
      </c>
      <c r="BQ30" t="s">
        <v>228</v>
      </c>
      <c r="BR30" t="s">
        <v>84</v>
      </c>
      <c r="BS30" s="3">
        <v>44049</v>
      </c>
      <c r="BT30" s="4">
        <v>0.41666666666666669</v>
      </c>
      <c r="BU30" t="s">
        <v>229</v>
      </c>
      <c r="BV30" t="s">
        <v>86</v>
      </c>
      <c r="BY30">
        <v>8737.92</v>
      </c>
      <c r="BZ30" t="s">
        <v>102</v>
      </c>
      <c r="CC30" t="s">
        <v>76</v>
      </c>
      <c r="CD30">
        <v>7550</v>
      </c>
      <c r="CE30" t="s">
        <v>110</v>
      </c>
      <c r="CF30" s="3">
        <v>44050</v>
      </c>
      <c r="CI30">
        <v>1</v>
      </c>
      <c r="CJ30">
        <v>1</v>
      </c>
      <c r="CK30">
        <v>22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"GAB2000040"</f>
        <v>GAB2000040</v>
      </c>
      <c r="F31" s="3">
        <v>44047</v>
      </c>
      <c r="G31">
        <v>202102</v>
      </c>
      <c r="H31" t="s">
        <v>75</v>
      </c>
      <c r="I31" t="s">
        <v>76</v>
      </c>
      <c r="J31" t="s">
        <v>77</v>
      </c>
      <c r="K31" t="s">
        <v>78</v>
      </c>
      <c r="L31" t="s">
        <v>207</v>
      </c>
      <c r="M31" t="s">
        <v>208</v>
      </c>
      <c r="N31" t="s">
        <v>230</v>
      </c>
      <c r="O31" t="s">
        <v>82</v>
      </c>
      <c r="P31" t="str">
        <f>"CT061502                      "</f>
        <v xml:space="preserve">CT061502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2.09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</v>
      </c>
      <c r="BK31">
        <v>2</v>
      </c>
      <c r="BL31">
        <v>43.96</v>
      </c>
      <c r="BM31">
        <v>6.59</v>
      </c>
      <c r="BN31">
        <v>50.55</v>
      </c>
      <c r="BO31">
        <v>50.55</v>
      </c>
      <c r="BQ31" t="s">
        <v>231</v>
      </c>
      <c r="BR31" t="s">
        <v>84</v>
      </c>
      <c r="BS31" s="3">
        <v>44048</v>
      </c>
      <c r="BT31" s="4">
        <v>0.40625</v>
      </c>
      <c r="BU31" t="s">
        <v>232</v>
      </c>
      <c r="BV31" t="s">
        <v>86</v>
      </c>
      <c r="BY31">
        <v>9927.75</v>
      </c>
      <c r="BZ31" t="s">
        <v>102</v>
      </c>
      <c r="CA31" t="s">
        <v>233</v>
      </c>
      <c r="CC31" t="s">
        <v>208</v>
      </c>
      <c r="CD31">
        <v>2196</v>
      </c>
      <c r="CE31" t="s">
        <v>234</v>
      </c>
      <c r="CF31" s="3">
        <v>44049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"GAB2000047"</f>
        <v>GAB2000047</v>
      </c>
      <c r="F32" s="3">
        <v>44048</v>
      </c>
      <c r="G32">
        <v>202102</v>
      </c>
      <c r="H32" t="s">
        <v>75</v>
      </c>
      <c r="I32" t="s">
        <v>76</v>
      </c>
      <c r="J32" t="s">
        <v>77</v>
      </c>
      <c r="K32" t="s">
        <v>78</v>
      </c>
      <c r="L32" t="s">
        <v>163</v>
      </c>
      <c r="M32" t="s">
        <v>164</v>
      </c>
      <c r="N32" t="s">
        <v>235</v>
      </c>
      <c r="O32" t="s">
        <v>82</v>
      </c>
      <c r="P32" t="str">
        <f>"CT061517                      "</f>
        <v xml:space="preserve">CT061517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6.28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1.5</v>
      </c>
      <c r="BK32">
        <v>1.5</v>
      </c>
      <c r="BL32">
        <v>48.15</v>
      </c>
      <c r="BM32">
        <v>7.22</v>
      </c>
      <c r="BN32">
        <v>55.37</v>
      </c>
      <c r="BO32">
        <v>55.37</v>
      </c>
      <c r="BQ32" t="s">
        <v>236</v>
      </c>
      <c r="BR32" t="s">
        <v>84</v>
      </c>
      <c r="BS32" s="3">
        <v>44049</v>
      </c>
      <c r="BT32" s="4">
        <v>0.41666666666666669</v>
      </c>
      <c r="BU32" t="s">
        <v>237</v>
      </c>
      <c r="BV32" t="s">
        <v>86</v>
      </c>
      <c r="BY32">
        <v>7439</v>
      </c>
      <c r="BZ32" t="s">
        <v>102</v>
      </c>
      <c r="CA32" t="s">
        <v>238</v>
      </c>
      <c r="CC32" t="s">
        <v>164</v>
      </c>
      <c r="CD32">
        <v>9301</v>
      </c>
      <c r="CE32" t="s">
        <v>89</v>
      </c>
      <c r="CF32" s="3">
        <v>44049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"GAB2000035"</f>
        <v>GAB2000035</v>
      </c>
      <c r="F33" s="3">
        <v>44046</v>
      </c>
      <c r="G33">
        <v>202102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239</v>
      </c>
      <c r="O33" t="s">
        <v>82</v>
      </c>
      <c r="P33" t="str">
        <f>"002272                        "</f>
        <v xml:space="preserve">002272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1.64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4.7</v>
      </c>
      <c r="BK33">
        <v>5</v>
      </c>
      <c r="BL33">
        <v>34.35</v>
      </c>
      <c r="BM33">
        <v>5.15</v>
      </c>
      <c r="BN33">
        <v>39.5</v>
      </c>
      <c r="BO33">
        <v>39.5</v>
      </c>
      <c r="BQ33" t="s">
        <v>100</v>
      </c>
      <c r="BR33" t="s">
        <v>84</v>
      </c>
      <c r="BS33" s="3">
        <v>44047</v>
      </c>
      <c r="BT33" s="4">
        <v>0.39305555555555555</v>
      </c>
      <c r="BU33" t="s">
        <v>240</v>
      </c>
      <c r="BV33" t="s">
        <v>86</v>
      </c>
      <c r="BY33">
        <v>23415.84</v>
      </c>
      <c r="BZ33" t="s">
        <v>102</v>
      </c>
      <c r="CA33" t="s">
        <v>241</v>
      </c>
      <c r="CC33" t="s">
        <v>76</v>
      </c>
      <c r="CD33">
        <v>7708</v>
      </c>
      <c r="CE33" t="s">
        <v>89</v>
      </c>
      <c r="CF33" s="3">
        <v>44048</v>
      </c>
      <c r="CI33">
        <v>1</v>
      </c>
      <c r="CJ33">
        <v>1</v>
      </c>
      <c r="CK33">
        <v>22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"GAB2000056"</f>
        <v>GAB2000056</v>
      </c>
      <c r="F34" s="3">
        <v>44049</v>
      </c>
      <c r="G34">
        <v>202102</v>
      </c>
      <c r="H34" t="s">
        <v>75</v>
      </c>
      <c r="I34" t="s">
        <v>76</v>
      </c>
      <c r="J34" t="s">
        <v>77</v>
      </c>
      <c r="K34" t="s">
        <v>78</v>
      </c>
      <c r="L34" t="s">
        <v>213</v>
      </c>
      <c r="M34" t="s">
        <v>214</v>
      </c>
      <c r="N34" t="s">
        <v>242</v>
      </c>
      <c r="O34" t="s">
        <v>82</v>
      </c>
      <c r="P34" t="str">
        <f>"002285                        "</f>
        <v xml:space="preserve">002285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14.92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2.5</v>
      </c>
      <c r="BK34">
        <v>2.5</v>
      </c>
      <c r="BL34">
        <v>114.36</v>
      </c>
      <c r="BM34">
        <v>17.149999999999999</v>
      </c>
      <c r="BN34">
        <v>131.51</v>
      </c>
      <c r="BO34">
        <v>131.51</v>
      </c>
      <c r="BQ34" t="s">
        <v>243</v>
      </c>
      <c r="BR34" t="s">
        <v>84</v>
      </c>
      <c r="BS34" s="3">
        <v>44050</v>
      </c>
      <c r="BT34" s="4">
        <v>0.42708333333333331</v>
      </c>
      <c r="BU34" t="s">
        <v>244</v>
      </c>
      <c r="BV34" t="s">
        <v>86</v>
      </c>
      <c r="BY34">
        <v>12606.3</v>
      </c>
      <c r="BZ34" t="s">
        <v>102</v>
      </c>
      <c r="CA34" t="s">
        <v>218</v>
      </c>
      <c r="CC34" t="s">
        <v>214</v>
      </c>
      <c r="CD34">
        <v>300</v>
      </c>
      <c r="CE34" t="s">
        <v>89</v>
      </c>
      <c r="CF34" s="3">
        <v>44054</v>
      </c>
      <c r="CI34">
        <v>1</v>
      </c>
      <c r="CJ34">
        <v>1</v>
      </c>
      <c r="CK34">
        <v>23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"GAB2000036"</f>
        <v>GAB2000036</v>
      </c>
      <c r="F35" s="3">
        <v>44046</v>
      </c>
      <c r="G35">
        <v>202102</v>
      </c>
      <c r="H35" t="s">
        <v>75</v>
      </c>
      <c r="I35" t="s">
        <v>76</v>
      </c>
      <c r="J35" t="s">
        <v>77</v>
      </c>
      <c r="K35" t="s">
        <v>78</v>
      </c>
      <c r="L35" t="s">
        <v>190</v>
      </c>
      <c r="M35" t="s">
        <v>191</v>
      </c>
      <c r="N35" t="s">
        <v>245</v>
      </c>
      <c r="O35" t="s">
        <v>82</v>
      </c>
      <c r="P35" t="str">
        <f>"002273                        "</f>
        <v xml:space="preserve">002273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2.62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2.2999999999999998</v>
      </c>
      <c r="BK35">
        <v>2.5</v>
      </c>
      <c r="BL35">
        <v>54.95</v>
      </c>
      <c r="BM35">
        <v>8.24</v>
      </c>
      <c r="BN35">
        <v>63.19</v>
      </c>
      <c r="BO35">
        <v>63.19</v>
      </c>
      <c r="BQ35" t="s">
        <v>246</v>
      </c>
      <c r="BR35" t="s">
        <v>84</v>
      </c>
      <c r="BS35" s="3">
        <v>44048</v>
      </c>
      <c r="BT35" s="4">
        <v>0.65625</v>
      </c>
      <c r="BU35" t="s">
        <v>247</v>
      </c>
      <c r="BV35" t="s">
        <v>90</v>
      </c>
      <c r="BW35" t="s">
        <v>139</v>
      </c>
      <c r="BX35" t="s">
        <v>147</v>
      </c>
      <c r="BY35">
        <v>11739.78</v>
      </c>
      <c r="BZ35" t="s">
        <v>102</v>
      </c>
      <c r="CA35" t="s">
        <v>248</v>
      </c>
      <c r="CC35" t="s">
        <v>191</v>
      </c>
      <c r="CD35">
        <v>4091</v>
      </c>
      <c r="CE35" t="s">
        <v>89</v>
      </c>
      <c r="CF35" s="3">
        <v>44049</v>
      </c>
      <c r="CI35">
        <v>1</v>
      </c>
      <c r="CJ35">
        <v>2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"GAB2000071"</f>
        <v>GAB2000071</v>
      </c>
      <c r="F36" s="3">
        <v>44054</v>
      </c>
      <c r="G36">
        <v>202102</v>
      </c>
      <c r="H36" t="s">
        <v>75</v>
      </c>
      <c r="I36" t="s">
        <v>76</v>
      </c>
      <c r="J36" t="s">
        <v>77</v>
      </c>
      <c r="K36" t="s">
        <v>78</v>
      </c>
      <c r="L36" t="s">
        <v>75</v>
      </c>
      <c r="M36" t="s">
        <v>76</v>
      </c>
      <c r="N36" t="s">
        <v>148</v>
      </c>
      <c r="O36" t="s">
        <v>82</v>
      </c>
      <c r="P36" t="str">
        <f>"CT061581                      "</f>
        <v xml:space="preserve">CT061581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4.91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2.4</v>
      </c>
      <c r="BK36">
        <v>3</v>
      </c>
      <c r="BL36">
        <v>37.619999999999997</v>
      </c>
      <c r="BM36">
        <v>5.64</v>
      </c>
      <c r="BN36">
        <v>43.26</v>
      </c>
      <c r="BO36">
        <v>43.26</v>
      </c>
      <c r="BQ36" t="s">
        <v>149</v>
      </c>
      <c r="BR36" t="s">
        <v>84</v>
      </c>
      <c r="BS36" s="3">
        <v>44055</v>
      </c>
      <c r="BT36" s="4">
        <v>0.41666666666666669</v>
      </c>
      <c r="BU36" t="s">
        <v>249</v>
      </c>
      <c r="BV36" t="s">
        <v>86</v>
      </c>
      <c r="BY36">
        <v>12000</v>
      </c>
      <c r="CA36" t="s">
        <v>103</v>
      </c>
      <c r="CC36" t="s">
        <v>76</v>
      </c>
      <c r="CD36">
        <v>7800</v>
      </c>
      <c r="CE36" t="s">
        <v>89</v>
      </c>
      <c r="CF36" s="3">
        <v>44056</v>
      </c>
      <c r="CI36">
        <v>1</v>
      </c>
      <c r="CJ36">
        <v>1</v>
      </c>
      <c r="CK36">
        <v>22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"GAB2000068"</f>
        <v>GAB2000068</v>
      </c>
      <c r="F37" s="3">
        <v>44054</v>
      </c>
      <c r="G37">
        <v>202102</v>
      </c>
      <c r="H37" t="s">
        <v>75</v>
      </c>
      <c r="I37" t="s">
        <v>76</v>
      </c>
      <c r="J37" t="s">
        <v>77</v>
      </c>
      <c r="K37" t="s">
        <v>78</v>
      </c>
      <c r="L37" t="s">
        <v>75</v>
      </c>
      <c r="M37" t="s">
        <v>76</v>
      </c>
      <c r="N37" t="s">
        <v>126</v>
      </c>
      <c r="O37" t="s">
        <v>82</v>
      </c>
      <c r="P37" t="str">
        <f>"CT061576 CT061580             "</f>
        <v xml:space="preserve">CT061576 CT061580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4.91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4.2</v>
      </c>
      <c r="BJ37">
        <v>6.1</v>
      </c>
      <c r="BK37">
        <v>7</v>
      </c>
      <c r="BL37">
        <v>37.619999999999997</v>
      </c>
      <c r="BM37">
        <v>5.64</v>
      </c>
      <c r="BN37">
        <v>43.26</v>
      </c>
      <c r="BO37">
        <v>43.26</v>
      </c>
      <c r="BQ37" t="s">
        <v>127</v>
      </c>
      <c r="BR37" t="s">
        <v>84</v>
      </c>
      <c r="BS37" s="3">
        <v>44055</v>
      </c>
      <c r="BT37" s="4">
        <v>0.41041666666666665</v>
      </c>
      <c r="BU37" t="s">
        <v>128</v>
      </c>
      <c r="BV37" t="s">
        <v>86</v>
      </c>
      <c r="BY37">
        <v>30653.91</v>
      </c>
      <c r="CA37" t="s">
        <v>129</v>
      </c>
      <c r="CC37" t="s">
        <v>76</v>
      </c>
      <c r="CD37">
        <v>7441</v>
      </c>
      <c r="CE37" t="s">
        <v>110</v>
      </c>
      <c r="CF37" s="3">
        <v>44056</v>
      </c>
      <c r="CI37">
        <v>1</v>
      </c>
      <c r="CJ37">
        <v>1</v>
      </c>
      <c r="CK37">
        <v>22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"GAB2000067"</f>
        <v>GAB2000067</v>
      </c>
      <c r="F38" s="3">
        <v>44054</v>
      </c>
      <c r="G38">
        <v>202102</v>
      </c>
      <c r="H38" t="s">
        <v>75</v>
      </c>
      <c r="I38" t="s">
        <v>76</v>
      </c>
      <c r="J38" t="s">
        <v>77</v>
      </c>
      <c r="K38" t="s">
        <v>78</v>
      </c>
      <c r="L38" t="s">
        <v>158</v>
      </c>
      <c r="M38" t="s">
        <v>159</v>
      </c>
      <c r="N38" t="s">
        <v>250</v>
      </c>
      <c r="O38" t="s">
        <v>82</v>
      </c>
      <c r="P38" t="str">
        <f>"002299                        "</f>
        <v xml:space="preserve">002299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4.91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0.6</v>
      </c>
      <c r="BJ38">
        <v>2.5</v>
      </c>
      <c r="BK38">
        <v>3</v>
      </c>
      <c r="BL38">
        <v>37.619999999999997</v>
      </c>
      <c r="BM38">
        <v>5.64</v>
      </c>
      <c r="BN38">
        <v>43.26</v>
      </c>
      <c r="BO38">
        <v>43.26</v>
      </c>
      <c r="BQ38" t="s">
        <v>114</v>
      </c>
      <c r="BR38" t="s">
        <v>84</v>
      </c>
      <c r="BS38" s="3">
        <v>44055</v>
      </c>
      <c r="BT38" s="4">
        <v>0.41666666666666669</v>
      </c>
      <c r="BU38" t="s">
        <v>251</v>
      </c>
      <c r="BV38" t="s">
        <v>86</v>
      </c>
      <c r="BY38">
        <v>12674.76</v>
      </c>
      <c r="CC38" t="s">
        <v>159</v>
      </c>
      <c r="CD38">
        <v>7600</v>
      </c>
      <c r="CE38" t="s">
        <v>89</v>
      </c>
      <c r="CF38" s="3">
        <v>44056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"GAB2000066"</f>
        <v>GAB2000066</v>
      </c>
      <c r="F39" s="3">
        <v>44054</v>
      </c>
      <c r="G39">
        <v>202102</v>
      </c>
      <c r="H39" t="s">
        <v>75</v>
      </c>
      <c r="I39" t="s">
        <v>76</v>
      </c>
      <c r="J39" t="s">
        <v>77</v>
      </c>
      <c r="K39" t="s">
        <v>78</v>
      </c>
      <c r="L39" t="s">
        <v>252</v>
      </c>
      <c r="M39" t="s">
        <v>252</v>
      </c>
      <c r="N39" t="s">
        <v>253</v>
      </c>
      <c r="O39" t="s">
        <v>82</v>
      </c>
      <c r="P39" t="str">
        <f>"CT061577                      "</f>
        <v xml:space="preserve">CT061577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10.98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2.4</v>
      </c>
      <c r="BK39">
        <v>2.5</v>
      </c>
      <c r="BL39">
        <v>84.2</v>
      </c>
      <c r="BM39">
        <v>12.63</v>
      </c>
      <c r="BN39">
        <v>96.83</v>
      </c>
      <c r="BO39">
        <v>96.83</v>
      </c>
      <c r="BQ39" t="s">
        <v>254</v>
      </c>
      <c r="BR39" t="s">
        <v>84</v>
      </c>
      <c r="BS39" s="3">
        <v>44055</v>
      </c>
      <c r="BT39" s="4">
        <v>0.47152777777777777</v>
      </c>
      <c r="BU39" t="s">
        <v>255</v>
      </c>
      <c r="BV39" t="s">
        <v>86</v>
      </c>
      <c r="BY39">
        <v>12149.52</v>
      </c>
      <c r="CA39" t="s">
        <v>256</v>
      </c>
      <c r="CC39" t="s">
        <v>252</v>
      </c>
      <c r="CD39">
        <v>7646</v>
      </c>
      <c r="CE39" t="s">
        <v>89</v>
      </c>
      <c r="CF39" s="3">
        <v>44056</v>
      </c>
      <c r="CI39">
        <v>1</v>
      </c>
      <c r="CJ39">
        <v>1</v>
      </c>
      <c r="CK39">
        <v>24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"GAB2000065"</f>
        <v>GAB2000065</v>
      </c>
      <c r="F40" s="3">
        <v>44054</v>
      </c>
      <c r="G40">
        <v>202102</v>
      </c>
      <c r="H40" t="s">
        <v>75</v>
      </c>
      <c r="I40" t="s">
        <v>76</v>
      </c>
      <c r="J40" t="s">
        <v>77</v>
      </c>
      <c r="K40" t="s">
        <v>78</v>
      </c>
      <c r="L40" t="s">
        <v>75</v>
      </c>
      <c r="M40" t="s">
        <v>76</v>
      </c>
      <c r="N40" t="s">
        <v>257</v>
      </c>
      <c r="O40" t="s">
        <v>82</v>
      </c>
      <c r="P40" t="str">
        <f>"CT061575                      "</f>
        <v xml:space="preserve">CT061575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4.91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3.5</v>
      </c>
      <c r="BJ40">
        <v>2.7</v>
      </c>
      <c r="BK40">
        <v>4</v>
      </c>
      <c r="BL40">
        <v>37.619999999999997</v>
      </c>
      <c r="BM40">
        <v>5.64</v>
      </c>
      <c r="BN40">
        <v>43.26</v>
      </c>
      <c r="BO40">
        <v>43.26</v>
      </c>
      <c r="BQ40" t="s">
        <v>258</v>
      </c>
      <c r="BR40" t="s">
        <v>84</v>
      </c>
      <c r="BS40" s="3">
        <v>44055</v>
      </c>
      <c r="BT40" s="4">
        <v>0.42569444444444443</v>
      </c>
      <c r="BU40" t="s">
        <v>259</v>
      </c>
      <c r="BV40" t="s">
        <v>86</v>
      </c>
      <c r="BY40">
        <v>13550.88</v>
      </c>
      <c r="CA40" t="s">
        <v>225</v>
      </c>
      <c r="CC40" t="s">
        <v>76</v>
      </c>
      <c r="CD40">
        <v>7441</v>
      </c>
      <c r="CE40" t="s">
        <v>110</v>
      </c>
      <c r="CF40" s="3">
        <v>44056</v>
      </c>
      <c r="CI40">
        <v>1</v>
      </c>
      <c r="CJ40">
        <v>1</v>
      </c>
      <c r="CK40">
        <v>22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"GAB2000061"</f>
        <v>GAB2000061</v>
      </c>
      <c r="F41" s="3">
        <v>44054</v>
      </c>
      <c r="G41">
        <v>202102</v>
      </c>
      <c r="H41" t="s">
        <v>75</v>
      </c>
      <c r="I41" t="s">
        <v>76</v>
      </c>
      <c r="J41" t="s">
        <v>77</v>
      </c>
      <c r="K41" t="s">
        <v>78</v>
      </c>
      <c r="L41" t="s">
        <v>158</v>
      </c>
      <c r="M41" t="s">
        <v>159</v>
      </c>
      <c r="N41" t="s">
        <v>160</v>
      </c>
      <c r="O41" t="s">
        <v>82</v>
      </c>
      <c r="P41" t="str">
        <f>"CT061563                      "</f>
        <v xml:space="preserve">CT061563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4.91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2.1</v>
      </c>
      <c r="BK41">
        <v>3</v>
      </c>
      <c r="BL41">
        <v>37.619999999999997</v>
      </c>
      <c r="BM41">
        <v>5.64</v>
      </c>
      <c r="BN41">
        <v>43.26</v>
      </c>
      <c r="BO41">
        <v>43.26</v>
      </c>
      <c r="BQ41" t="s">
        <v>161</v>
      </c>
      <c r="BR41" t="s">
        <v>84</v>
      </c>
      <c r="BS41" s="3">
        <v>44055</v>
      </c>
      <c r="BT41" s="4">
        <v>0.41666666666666669</v>
      </c>
      <c r="BU41" t="s">
        <v>249</v>
      </c>
      <c r="BV41" t="s">
        <v>86</v>
      </c>
      <c r="BY41">
        <v>10341.950000000001</v>
      </c>
      <c r="CC41" t="s">
        <v>159</v>
      </c>
      <c r="CD41">
        <v>7600</v>
      </c>
      <c r="CE41" t="s">
        <v>89</v>
      </c>
      <c r="CF41" s="3">
        <v>44056</v>
      </c>
      <c r="CI41">
        <v>1</v>
      </c>
      <c r="CJ41">
        <v>1</v>
      </c>
      <c r="CK41">
        <v>22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"GAB2000070"</f>
        <v>GAB2000070</v>
      </c>
      <c r="F42" s="3">
        <v>44054</v>
      </c>
      <c r="G42">
        <v>202102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260</v>
      </c>
      <c r="O42" t="s">
        <v>82</v>
      </c>
      <c r="P42" t="str">
        <f>"CT061567                      "</f>
        <v xml:space="preserve">CT061567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6.28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48.15</v>
      </c>
      <c r="BM42">
        <v>7.22</v>
      </c>
      <c r="BN42">
        <v>55.37</v>
      </c>
      <c r="BO42">
        <v>55.37</v>
      </c>
      <c r="BQ42" t="s">
        <v>83</v>
      </c>
      <c r="BR42" t="s">
        <v>84</v>
      </c>
      <c r="BS42" s="3">
        <v>44055</v>
      </c>
      <c r="BT42" s="4">
        <v>0.50416666666666665</v>
      </c>
      <c r="BU42" t="s">
        <v>261</v>
      </c>
      <c r="BV42" t="s">
        <v>86</v>
      </c>
      <c r="BY42">
        <v>1200</v>
      </c>
      <c r="BZ42" t="s">
        <v>30</v>
      </c>
      <c r="CA42" t="s">
        <v>88</v>
      </c>
      <c r="CC42" t="s">
        <v>80</v>
      </c>
      <c r="CD42">
        <v>1475</v>
      </c>
      <c r="CE42" t="s">
        <v>89</v>
      </c>
      <c r="CF42" s="3">
        <v>44056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"GAB2000069"</f>
        <v>GAB2000069</v>
      </c>
      <c r="F43" s="3">
        <v>44054</v>
      </c>
      <c r="G43">
        <v>202102</v>
      </c>
      <c r="H43" t="s">
        <v>75</v>
      </c>
      <c r="I43" t="s">
        <v>76</v>
      </c>
      <c r="J43" t="s">
        <v>77</v>
      </c>
      <c r="K43" t="s">
        <v>78</v>
      </c>
      <c r="L43" t="s">
        <v>120</v>
      </c>
      <c r="M43" t="s">
        <v>121</v>
      </c>
      <c r="N43" t="s">
        <v>122</v>
      </c>
      <c r="O43" t="s">
        <v>82</v>
      </c>
      <c r="P43" t="str">
        <f>"CT061568                      "</f>
        <v xml:space="preserve">CT061568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17.66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2.6</v>
      </c>
      <c r="BK43">
        <v>3</v>
      </c>
      <c r="BL43">
        <v>135.41999999999999</v>
      </c>
      <c r="BM43">
        <v>20.309999999999999</v>
      </c>
      <c r="BN43">
        <v>155.72999999999999</v>
      </c>
      <c r="BO43">
        <v>155.72999999999999</v>
      </c>
      <c r="BQ43" t="s">
        <v>262</v>
      </c>
      <c r="BR43" t="s">
        <v>84</v>
      </c>
      <c r="BS43" s="3">
        <v>44055</v>
      </c>
      <c r="BT43" s="4">
        <v>0.44444444444444442</v>
      </c>
      <c r="BU43" t="s">
        <v>263</v>
      </c>
      <c r="BV43" t="s">
        <v>90</v>
      </c>
      <c r="BY43">
        <v>12758.55</v>
      </c>
      <c r="BZ43" t="s">
        <v>30</v>
      </c>
      <c r="CC43" t="s">
        <v>121</v>
      </c>
      <c r="CD43">
        <v>2745</v>
      </c>
      <c r="CE43" t="s">
        <v>89</v>
      </c>
      <c r="CF43" s="3">
        <v>44061</v>
      </c>
      <c r="CI43">
        <v>1</v>
      </c>
      <c r="CJ43">
        <v>1</v>
      </c>
      <c r="CK43">
        <v>23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"GAB2000064"</f>
        <v>GAB2000064</v>
      </c>
      <c r="F44" s="3">
        <v>44054</v>
      </c>
      <c r="G44">
        <v>202102</v>
      </c>
      <c r="H44" t="s">
        <v>75</v>
      </c>
      <c r="I44" t="s">
        <v>76</v>
      </c>
      <c r="J44" t="s">
        <v>77</v>
      </c>
      <c r="K44" t="s">
        <v>78</v>
      </c>
      <c r="L44" t="s">
        <v>75</v>
      </c>
      <c r="M44" t="s">
        <v>76</v>
      </c>
      <c r="N44" t="s">
        <v>264</v>
      </c>
      <c r="O44" t="s">
        <v>82</v>
      </c>
      <c r="P44" t="str">
        <f>"CT061570                      "</f>
        <v xml:space="preserve">CT061570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4.91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0.4</v>
      </c>
      <c r="BJ44">
        <v>2.5</v>
      </c>
      <c r="BK44">
        <v>3</v>
      </c>
      <c r="BL44">
        <v>37.619999999999997</v>
      </c>
      <c r="BM44">
        <v>5.64</v>
      </c>
      <c r="BN44">
        <v>43.26</v>
      </c>
      <c r="BO44">
        <v>43.26</v>
      </c>
      <c r="BQ44" t="s">
        <v>265</v>
      </c>
      <c r="BR44" t="s">
        <v>84</v>
      </c>
      <c r="BS44" s="3">
        <v>44055</v>
      </c>
      <c r="BT44" s="4">
        <v>0.41666666666666669</v>
      </c>
      <c r="BU44" t="s">
        <v>266</v>
      </c>
      <c r="BV44" t="s">
        <v>86</v>
      </c>
      <c r="BY44">
        <v>12596.85</v>
      </c>
      <c r="CA44" t="s">
        <v>103</v>
      </c>
      <c r="CC44" t="s">
        <v>76</v>
      </c>
      <c r="CD44">
        <v>7800</v>
      </c>
      <c r="CE44" t="s">
        <v>89</v>
      </c>
      <c r="CF44" s="3">
        <v>44056</v>
      </c>
      <c r="CI44">
        <v>1</v>
      </c>
      <c r="CJ44">
        <v>1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"GAB2000062"</f>
        <v>GAB2000062</v>
      </c>
      <c r="F45" s="3">
        <v>44054</v>
      </c>
      <c r="G45">
        <v>202102</v>
      </c>
      <c r="H45" t="s">
        <v>75</v>
      </c>
      <c r="I45" t="s">
        <v>76</v>
      </c>
      <c r="J45" t="s">
        <v>77</v>
      </c>
      <c r="K45" t="s">
        <v>78</v>
      </c>
      <c r="L45" t="s">
        <v>267</v>
      </c>
      <c r="M45" t="s">
        <v>268</v>
      </c>
      <c r="N45" t="s">
        <v>269</v>
      </c>
      <c r="O45" t="s">
        <v>82</v>
      </c>
      <c r="P45" t="str">
        <f>"CT061564                      "</f>
        <v xml:space="preserve">CT061564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14.92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2.4</v>
      </c>
      <c r="BK45">
        <v>2.5</v>
      </c>
      <c r="BL45">
        <v>114.36</v>
      </c>
      <c r="BM45">
        <v>17.149999999999999</v>
      </c>
      <c r="BN45">
        <v>131.51</v>
      </c>
      <c r="BO45">
        <v>131.51</v>
      </c>
      <c r="BQ45" t="s">
        <v>270</v>
      </c>
      <c r="BR45" t="s">
        <v>84</v>
      </c>
      <c r="BS45" s="3">
        <v>44056</v>
      </c>
      <c r="BT45" s="4">
        <v>0.33333333333333331</v>
      </c>
      <c r="BU45" t="s">
        <v>271</v>
      </c>
      <c r="BV45" t="s">
        <v>90</v>
      </c>
      <c r="BW45" t="s">
        <v>139</v>
      </c>
      <c r="BX45" t="s">
        <v>147</v>
      </c>
      <c r="BY45">
        <v>11985</v>
      </c>
      <c r="CA45" t="s">
        <v>272</v>
      </c>
      <c r="CC45" t="s">
        <v>268</v>
      </c>
      <c r="CD45">
        <v>4400</v>
      </c>
      <c r="CE45" t="s">
        <v>89</v>
      </c>
      <c r="CF45" s="3">
        <v>44063</v>
      </c>
      <c r="CI45">
        <v>1</v>
      </c>
      <c r="CJ45">
        <v>2</v>
      </c>
      <c r="CK45">
        <v>23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"GAB2000063"</f>
        <v>GAB2000063</v>
      </c>
      <c r="F46" s="3">
        <v>44054</v>
      </c>
      <c r="G46">
        <v>202102</v>
      </c>
      <c r="H46" t="s">
        <v>75</v>
      </c>
      <c r="I46" t="s">
        <v>76</v>
      </c>
      <c r="J46" t="s">
        <v>77</v>
      </c>
      <c r="K46" t="s">
        <v>78</v>
      </c>
      <c r="L46" t="s">
        <v>273</v>
      </c>
      <c r="M46" t="s">
        <v>274</v>
      </c>
      <c r="N46" t="s">
        <v>275</v>
      </c>
      <c r="O46" t="s">
        <v>82</v>
      </c>
      <c r="P46" t="str">
        <f>"CT061565                      "</f>
        <v xml:space="preserve">CT061565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10.99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3.5</v>
      </c>
      <c r="BJ46">
        <v>2.5</v>
      </c>
      <c r="BK46">
        <v>3.5</v>
      </c>
      <c r="BL46">
        <v>84.24</v>
      </c>
      <c r="BM46">
        <v>12.64</v>
      </c>
      <c r="BN46">
        <v>96.88</v>
      </c>
      <c r="BO46">
        <v>96.88</v>
      </c>
      <c r="BQ46" t="s">
        <v>276</v>
      </c>
      <c r="BR46" t="s">
        <v>84</v>
      </c>
      <c r="BS46" s="3">
        <v>44056</v>
      </c>
      <c r="BT46" s="4">
        <v>0.4236111111111111</v>
      </c>
      <c r="BU46" t="s">
        <v>277</v>
      </c>
      <c r="BV46" t="s">
        <v>90</v>
      </c>
      <c r="BW46" t="s">
        <v>278</v>
      </c>
      <c r="BX46" t="s">
        <v>279</v>
      </c>
      <c r="BY46">
        <v>12453.76</v>
      </c>
      <c r="CA46" t="s">
        <v>280</v>
      </c>
      <c r="CC46" t="s">
        <v>274</v>
      </c>
      <c r="CD46">
        <v>8301</v>
      </c>
      <c r="CE46" t="s">
        <v>110</v>
      </c>
      <c r="CF46" s="3">
        <v>44056</v>
      </c>
      <c r="CI46">
        <v>1</v>
      </c>
      <c r="CJ46">
        <v>2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"GAB2000072"</f>
        <v>GAB2000072</v>
      </c>
      <c r="F47" s="3">
        <v>44055</v>
      </c>
      <c r="G47">
        <v>202102</v>
      </c>
      <c r="H47" t="s">
        <v>75</v>
      </c>
      <c r="I47" t="s">
        <v>76</v>
      </c>
      <c r="J47" t="s">
        <v>77</v>
      </c>
      <c r="K47" t="s">
        <v>78</v>
      </c>
      <c r="L47" t="s">
        <v>213</v>
      </c>
      <c r="M47" t="s">
        <v>214</v>
      </c>
      <c r="N47" t="s">
        <v>215</v>
      </c>
      <c r="O47" t="s">
        <v>82</v>
      </c>
      <c r="P47" t="str">
        <f>"CT061594                      "</f>
        <v xml:space="preserve">CT061594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14.92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2.4</v>
      </c>
      <c r="BK47">
        <v>2.5</v>
      </c>
      <c r="BL47">
        <v>114.36</v>
      </c>
      <c r="BM47">
        <v>17.149999999999999</v>
      </c>
      <c r="BN47">
        <v>131.51</v>
      </c>
      <c r="BO47">
        <v>131.51</v>
      </c>
      <c r="BQ47" t="s">
        <v>216</v>
      </c>
      <c r="BR47" t="s">
        <v>84</v>
      </c>
      <c r="BS47" s="3">
        <v>44056</v>
      </c>
      <c r="BT47" s="4">
        <v>0.37152777777777773</v>
      </c>
      <c r="BU47" t="s">
        <v>217</v>
      </c>
      <c r="BV47" t="s">
        <v>86</v>
      </c>
      <c r="BY47">
        <v>12000</v>
      </c>
      <c r="CA47" t="s">
        <v>218</v>
      </c>
      <c r="CC47" t="s">
        <v>214</v>
      </c>
      <c r="CD47">
        <v>300</v>
      </c>
      <c r="CE47" t="s">
        <v>89</v>
      </c>
      <c r="CF47" s="3">
        <v>44057</v>
      </c>
      <c r="CI47">
        <v>1</v>
      </c>
      <c r="CJ47">
        <v>1</v>
      </c>
      <c r="CK47">
        <v>23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"GAB2000073"</f>
        <v>GAB2000073</v>
      </c>
      <c r="F48" s="3">
        <v>44055</v>
      </c>
      <c r="G48">
        <v>202102</v>
      </c>
      <c r="H48" t="s">
        <v>75</v>
      </c>
      <c r="I48" t="s">
        <v>76</v>
      </c>
      <c r="J48" t="s">
        <v>77</v>
      </c>
      <c r="K48" t="s">
        <v>78</v>
      </c>
      <c r="L48" t="s">
        <v>142</v>
      </c>
      <c r="M48" t="s">
        <v>143</v>
      </c>
      <c r="N48" t="s">
        <v>144</v>
      </c>
      <c r="O48" t="s">
        <v>82</v>
      </c>
      <c r="P48" t="str">
        <f>"JULIAN PLEASE PHONE KAMANTHA W"</f>
        <v>JULIAN PLEASE PHONE KAMANTHA W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6.28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0.9</v>
      </c>
      <c r="BK48">
        <v>1</v>
      </c>
      <c r="BL48">
        <v>48.15</v>
      </c>
      <c r="BM48">
        <v>7.22</v>
      </c>
      <c r="BN48">
        <v>55.37</v>
      </c>
      <c r="BO48">
        <v>55.37</v>
      </c>
      <c r="BQ48" t="s">
        <v>146</v>
      </c>
      <c r="BR48" t="s">
        <v>84</v>
      </c>
      <c r="BS48" s="3">
        <v>44057</v>
      </c>
      <c r="BT48" s="4">
        <v>0.54166666666666663</v>
      </c>
      <c r="BU48" t="s">
        <v>146</v>
      </c>
      <c r="BV48" t="s">
        <v>90</v>
      </c>
      <c r="BW48" t="s">
        <v>139</v>
      </c>
      <c r="BX48" t="s">
        <v>147</v>
      </c>
      <c r="BY48">
        <v>4608</v>
      </c>
      <c r="CC48" t="s">
        <v>143</v>
      </c>
      <c r="CD48">
        <v>3610</v>
      </c>
      <c r="CE48" t="s">
        <v>281</v>
      </c>
      <c r="CF48" s="3">
        <v>44057</v>
      </c>
      <c r="CI48">
        <v>1</v>
      </c>
      <c r="CJ48">
        <v>2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"GAB2000076"</f>
        <v>GAB2000076</v>
      </c>
      <c r="F49" s="3">
        <v>44055</v>
      </c>
      <c r="G49">
        <v>202102</v>
      </c>
      <c r="H49" t="s">
        <v>75</v>
      </c>
      <c r="I49" t="s">
        <v>76</v>
      </c>
      <c r="J49" t="s">
        <v>77</v>
      </c>
      <c r="K49" t="s">
        <v>78</v>
      </c>
      <c r="L49" t="s">
        <v>75</v>
      </c>
      <c r="M49" t="s">
        <v>76</v>
      </c>
      <c r="N49" t="s">
        <v>126</v>
      </c>
      <c r="O49" t="s">
        <v>82</v>
      </c>
      <c r="P49" t="str">
        <f>"CT061605                      "</f>
        <v xml:space="preserve">CT061605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4.91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0.6</v>
      </c>
      <c r="BJ49">
        <v>1.8</v>
      </c>
      <c r="BK49">
        <v>2</v>
      </c>
      <c r="BL49">
        <v>37.619999999999997</v>
      </c>
      <c r="BM49">
        <v>5.64</v>
      </c>
      <c r="BN49">
        <v>43.26</v>
      </c>
      <c r="BO49">
        <v>43.26</v>
      </c>
      <c r="BQ49" t="s">
        <v>127</v>
      </c>
      <c r="BR49" t="s">
        <v>84</v>
      </c>
      <c r="BS49" s="3">
        <v>44056</v>
      </c>
      <c r="BT49" s="4">
        <v>0.41666666666666669</v>
      </c>
      <c r="BU49" t="s">
        <v>282</v>
      </c>
      <c r="BV49" t="s">
        <v>86</v>
      </c>
      <c r="BY49">
        <v>8874.36</v>
      </c>
      <c r="CA49" t="s">
        <v>283</v>
      </c>
      <c r="CC49" t="s">
        <v>76</v>
      </c>
      <c r="CD49">
        <v>7441</v>
      </c>
      <c r="CE49" t="s">
        <v>110</v>
      </c>
      <c r="CF49" s="3">
        <v>44057</v>
      </c>
      <c r="CI49">
        <v>1</v>
      </c>
      <c r="CJ49">
        <v>1</v>
      </c>
      <c r="CK49">
        <v>22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"GAB2000077"</f>
        <v>GAB2000077</v>
      </c>
      <c r="F50" s="3">
        <v>44055</v>
      </c>
      <c r="G50">
        <v>202102</v>
      </c>
      <c r="H50" t="s">
        <v>75</v>
      </c>
      <c r="I50" t="s">
        <v>76</v>
      </c>
      <c r="J50" t="s">
        <v>77</v>
      </c>
      <c r="K50" t="s">
        <v>78</v>
      </c>
      <c r="L50" t="s">
        <v>91</v>
      </c>
      <c r="M50" t="s">
        <v>92</v>
      </c>
      <c r="N50" t="s">
        <v>284</v>
      </c>
      <c r="O50" t="s">
        <v>82</v>
      </c>
      <c r="P50" t="str">
        <f>"002306                        "</f>
        <v xml:space="preserve">002306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9.42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0.4</v>
      </c>
      <c r="BJ50">
        <v>2.6</v>
      </c>
      <c r="BK50">
        <v>3</v>
      </c>
      <c r="BL50">
        <v>72.209999999999994</v>
      </c>
      <c r="BM50">
        <v>10.83</v>
      </c>
      <c r="BN50">
        <v>83.04</v>
      </c>
      <c r="BO50">
        <v>83.04</v>
      </c>
      <c r="BQ50" t="s">
        <v>285</v>
      </c>
      <c r="BR50" t="s">
        <v>84</v>
      </c>
      <c r="BS50" s="3">
        <v>44056</v>
      </c>
      <c r="BT50" s="4">
        <v>0.6875</v>
      </c>
      <c r="BU50" t="s">
        <v>286</v>
      </c>
      <c r="BV50" t="s">
        <v>90</v>
      </c>
      <c r="BW50" t="s">
        <v>96</v>
      </c>
      <c r="BX50" t="s">
        <v>97</v>
      </c>
      <c r="BY50">
        <v>12874.55</v>
      </c>
      <c r="CA50" t="s">
        <v>287</v>
      </c>
      <c r="CC50" t="s">
        <v>92</v>
      </c>
      <c r="CD50">
        <v>6001</v>
      </c>
      <c r="CE50" t="s">
        <v>89</v>
      </c>
      <c r="CF50" s="3">
        <v>44056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"GAB2000078"</f>
        <v>GAB2000078</v>
      </c>
      <c r="F51" s="3">
        <v>44055</v>
      </c>
      <c r="G51">
        <v>202102</v>
      </c>
      <c r="H51" t="s">
        <v>75</v>
      </c>
      <c r="I51" t="s">
        <v>76</v>
      </c>
      <c r="J51" t="s">
        <v>77</v>
      </c>
      <c r="K51" t="s">
        <v>78</v>
      </c>
      <c r="L51" t="s">
        <v>75</v>
      </c>
      <c r="M51" t="s">
        <v>76</v>
      </c>
      <c r="N51" t="s">
        <v>288</v>
      </c>
      <c r="O51" t="s">
        <v>82</v>
      </c>
      <c r="P51" t="str">
        <f>"CT061607                      "</f>
        <v xml:space="preserve">CT061607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4.91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2.7</v>
      </c>
      <c r="BK51">
        <v>3</v>
      </c>
      <c r="BL51">
        <v>37.619999999999997</v>
      </c>
      <c r="BM51">
        <v>5.64</v>
      </c>
      <c r="BN51">
        <v>43.26</v>
      </c>
      <c r="BO51">
        <v>43.26</v>
      </c>
      <c r="BQ51" t="s">
        <v>289</v>
      </c>
      <c r="BR51" t="s">
        <v>84</v>
      </c>
      <c r="BS51" s="3">
        <v>44056</v>
      </c>
      <c r="BT51" s="4">
        <v>0.37847222222222227</v>
      </c>
      <c r="BU51" t="s">
        <v>290</v>
      </c>
      <c r="BV51" t="s">
        <v>86</v>
      </c>
      <c r="BY51">
        <v>13588</v>
      </c>
      <c r="CC51" t="s">
        <v>76</v>
      </c>
      <c r="CD51">
        <v>7975</v>
      </c>
      <c r="CE51" t="s">
        <v>89</v>
      </c>
      <c r="CF51" s="3">
        <v>44057</v>
      </c>
      <c r="CI51">
        <v>1</v>
      </c>
      <c r="CJ51">
        <v>1</v>
      </c>
      <c r="CK51">
        <v>22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"GAB2000075"</f>
        <v>GAB2000075</v>
      </c>
      <c r="F52" s="3">
        <v>44055</v>
      </c>
      <c r="G52">
        <v>202102</v>
      </c>
      <c r="H52" t="s">
        <v>75</v>
      </c>
      <c r="I52" t="s">
        <v>76</v>
      </c>
      <c r="J52" t="s">
        <v>77</v>
      </c>
      <c r="K52" t="s">
        <v>78</v>
      </c>
      <c r="L52" t="s">
        <v>152</v>
      </c>
      <c r="M52" t="s">
        <v>153</v>
      </c>
      <c r="N52" t="s">
        <v>154</v>
      </c>
      <c r="O52" t="s">
        <v>82</v>
      </c>
      <c r="P52" t="str">
        <f>"CT061588                      "</f>
        <v xml:space="preserve">CT061588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12.17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0.1</v>
      </c>
      <c r="BJ52">
        <v>1.7</v>
      </c>
      <c r="BK52">
        <v>2</v>
      </c>
      <c r="BL52">
        <v>93.29</v>
      </c>
      <c r="BM52">
        <v>13.99</v>
      </c>
      <c r="BN52">
        <v>107.28</v>
      </c>
      <c r="BO52">
        <v>107.28</v>
      </c>
      <c r="BQ52" t="s">
        <v>155</v>
      </c>
      <c r="BR52" t="s">
        <v>84</v>
      </c>
      <c r="BS52" s="3">
        <v>44056</v>
      </c>
      <c r="BT52" s="4">
        <v>0.39027777777777778</v>
      </c>
      <c r="BU52" t="s">
        <v>156</v>
      </c>
      <c r="BV52" t="s">
        <v>86</v>
      </c>
      <c r="BY52">
        <v>8704.7999999999993</v>
      </c>
      <c r="BZ52" t="s">
        <v>30</v>
      </c>
      <c r="CA52" t="s">
        <v>291</v>
      </c>
      <c r="CC52" t="s">
        <v>153</v>
      </c>
      <c r="CD52">
        <v>250</v>
      </c>
      <c r="CE52" t="s">
        <v>89</v>
      </c>
      <c r="CF52" s="3">
        <v>44057</v>
      </c>
      <c r="CI52">
        <v>1</v>
      </c>
      <c r="CJ52">
        <v>1</v>
      </c>
      <c r="CK52">
        <v>23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"GAB2000074"</f>
        <v>GAB2000074</v>
      </c>
      <c r="F53" s="3">
        <v>44055</v>
      </c>
      <c r="G53">
        <v>202102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292</v>
      </c>
      <c r="O53" t="s">
        <v>82</v>
      </c>
      <c r="P53" t="str">
        <f>"CT061597                      "</f>
        <v xml:space="preserve">CT061597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4.91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2.2999999999999998</v>
      </c>
      <c r="BK53">
        <v>3</v>
      </c>
      <c r="BL53">
        <v>37.619999999999997</v>
      </c>
      <c r="BM53">
        <v>5.64</v>
      </c>
      <c r="BN53">
        <v>43.26</v>
      </c>
      <c r="BO53">
        <v>43.26</v>
      </c>
      <c r="BQ53" t="s">
        <v>293</v>
      </c>
      <c r="BR53" t="s">
        <v>84</v>
      </c>
      <c r="BS53" s="3">
        <v>44056</v>
      </c>
      <c r="BT53" s="4">
        <v>0.41666666666666669</v>
      </c>
      <c r="BU53" t="s">
        <v>294</v>
      </c>
      <c r="BV53" t="s">
        <v>86</v>
      </c>
      <c r="BY53">
        <v>11388.3</v>
      </c>
      <c r="CC53" t="s">
        <v>76</v>
      </c>
      <c r="CD53">
        <v>7441</v>
      </c>
      <c r="CE53" t="s">
        <v>89</v>
      </c>
      <c r="CF53" s="3">
        <v>44057</v>
      </c>
      <c r="CI53">
        <v>1</v>
      </c>
      <c r="CJ53">
        <v>1</v>
      </c>
      <c r="CK53">
        <v>22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"GAB2000081"</f>
        <v>GAB2000081</v>
      </c>
      <c r="F54" s="3">
        <v>44056</v>
      </c>
      <c r="G54">
        <v>202102</v>
      </c>
      <c r="H54" t="s">
        <v>75</v>
      </c>
      <c r="I54" t="s">
        <v>76</v>
      </c>
      <c r="J54" t="s">
        <v>77</v>
      </c>
      <c r="K54" t="s">
        <v>78</v>
      </c>
      <c r="L54" t="s">
        <v>75</v>
      </c>
      <c r="M54" t="s">
        <v>76</v>
      </c>
      <c r="N54" t="s">
        <v>295</v>
      </c>
      <c r="O54" t="s">
        <v>82</v>
      </c>
      <c r="P54" t="str">
        <f>"CT061589                      "</f>
        <v xml:space="preserve">CT061589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4.91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1.7</v>
      </c>
      <c r="BK54">
        <v>2</v>
      </c>
      <c r="BL54">
        <v>37.619999999999997</v>
      </c>
      <c r="BM54">
        <v>5.64</v>
      </c>
      <c r="BN54">
        <v>43.26</v>
      </c>
      <c r="BO54">
        <v>43.26</v>
      </c>
      <c r="BQ54" t="s">
        <v>296</v>
      </c>
      <c r="BR54" t="s">
        <v>84</v>
      </c>
      <c r="BS54" s="3">
        <v>44057</v>
      </c>
      <c r="BT54" s="4">
        <v>0.42291666666666666</v>
      </c>
      <c r="BU54" t="s">
        <v>297</v>
      </c>
      <c r="BV54" t="s">
        <v>86</v>
      </c>
      <c r="BY54">
        <v>8400</v>
      </c>
      <c r="CA54" t="s">
        <v>298</v>
      </c>
      <c r="CC54" t="s">
        <v>76</v>
      </c>
      <c r="CD54">
        <v>7550</v>
      </c>
      <c r="CE54" t="s">
        <v>110</v>
      </c>
      <c r="CF54" s="3">
        <v>44060</v>
      </c>
      <c r="CI54">
        <v>1</v>
      </c>
      <c r="CJ54">
        <v>1</v>
      </c>
      <c r="CK54">
        <v>22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"GAB2000084"</f>
        <v>GAB2000084</v>
      </c>
      <c r="F55" s="3">
        <v>44056</v>
      </c>
      <c r="G55">
        <v>202102</v>
      </c>
      <c r="H55" t="s">
        <v>75</v>
      </c>
      <c r="I55" t="s">
        <v>76</v>
      </c>
      <c r="J55" t="s">
        <v>77</v>
      </c>
      <c r="K55" t="s">
        <v>78</v>
      </c>
      <c r="L55" t="s">
        <v>130</v>
      </c>
      <c r="M55" t="s">
        <v>131</v>
      </c>
      <c r="N55" t="s">
        <v>299</v>
      </c>
      <c r="O55" t="s">
        <v>82</v>
      </c>
      <c r="P55" t="str">
        <f>"CT061621                      "</f>
        <v xml:space="preserve">CT061621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14.92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2.4</v>
      </c>
      <c r="BK55">
        <v>2.5</v>
      </c>
      <c r="BL55">
        <v>114.36</v>
      </c>
      <c r="BM55">
        <v>17.149999999999999</v>
      </c>
      <c r="BN55">
        <v>131.51</v>
      </c>
      <c r="BO55">
        <v>131.51</v>
      </c>
      <c r="BQ55" t="s">
        <v>133</v>
      </c>
      <c r="BR55" t="s">
        <v>84</v>
      </c>
      <c r="BS55" s="3">
        <v>44057</v>
      </c>
      <c r="BT55" s="4">
        <v>0.38750000000000001</v>
      </c>
      <c r="BU55" t="s">
        <v>300</v>
      </c>
      <c r="BV55" t="s">
        <v>86</v>
      </c>
      <c r="BY55">
        <v>12000</v>
      </c>
      <c r="BZ55" t="s">
        <v>30</v>
      </c>
      <c r="CA55" t="s">
        <v>283</v>
      </c>
      <c r="CC55" t="s">
        <v>131</v>
      </c>
      <c r="CD55">
        <v>1982</v>
      </c>
      <c r="CE55" t="s">
        <v>89</v>
      </c>
      <c r="CF55" s="3">
        <v>44060</v>
      </c>
      <c r="CI55">
        <v>1</v>
      </c>
      <c r="CJ55">
        <v>1</v>
      </c>
      <c r="CK55">
        <v>23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"GAB2000083"</f>
        <v>GAB2000083</v>
      </c>
      <c r="F56" s="3">
        <v>44056</v>
      </c>
      <c r="G56">
        <v>202102</v>
      </c>
      <c r="H56" t="s">
        <v>75</v>
      </c>
      <c r="I56" t="s">
        <v>76</v>
      </c>
      <c r="J56" t="s">
        <v>77</v>
      </c>
      <c r="K56" t="s">
        <v>78</v>
      </c>
      <c r="L56" t="s">
        <v>135</v>
      </c>
      <c r="M56" t="s">
        <v>136</v>
      </c>
      <c r="N56" t="s">
        <v>137</v>
      </c>
      <c r="O56" t="s">
        <v>82</v>
      </c>
      <c r="P56" t="str">
        <f>"CT061613   CT061614           "</f>
        <v xml:space="preserve">CT061613   CT061614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23.16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3.8</v>
      </c>
      <c r="BK56">
        <v>4</v>
      </c>
      <c r="BL56">
        <v>177.56</v>
      </c>
      <c r="BM56">
        <v>26.63</v>
      </c>
      <c r="BN56">
        <v>204.19</v>
      </c>
      <c r="BO56">
        <v>204.19</v>
      </c>
      <c r="BQ56" t="s">
        <v>100</v>
      </c>
      <c r="BR56" t="s">
        <v>84</v>
      </c>
      <c r="BS56" s="3">
        <v>44057</v>
      </c>
      <c r="BT56" s="4">
        <v>0.64583333333333337</v>
      </c>
      <c r="BU56" t="s">
        <v>138</v>
      </c>
      <c r="BV56" t="s">
        <v>86</v>
      </c>
      <c r="BY56">
        <v>19200</v>
      </c>
      <c r="CA56" t="s">
        <v>141</v>
      </c>
      <c r="CC56" t="s">
        <v>136</v>
      </c>
      <c r="CD56">
        <v>3100</v>
      </c>
      <c r="CE56" t="s">
        <v>89</v>
      </c>
      <c r="CF56" s="3">
        <v>44060</v>
      </c>
      <c r="CI56">
        <v>1</v>
      </c>
      <c r="CJ56">
        <v>1</v>
      </c>
      <c r="CK56">
        <v>23</v>
      </c>
      <c r="CL56" t="s">
        <v>90</v>
      </c>
    </row>
    <row r="57" spans="1:90" x14ac:dyDescent="0.3">
      <c r="A57" t="s">
        <v>301</v>
      </c>
      <c r="B57" t="s">
        <v>73</v>
      </c>
      <c r="C57" t="s">
        <v>74</v>
      </c>
      <c r="E57" t="str">
        <f>"009940051988"</f>
        <v>009940051988</v>
      </c>
      <c r="F57" s="3">
        <v>44056</v>
      </c>
      <c r="G57">
        <v>202102</v>
      </c>
      <c r="H57" t="s">
        <v>190</v>
      </c>
      <c r="I57" t="s">
        <v>191</v>
      </c>
      <c r="J57" t="s">
        <v>302</v>
      </c>
      <c r="K57" t="s">
        <v>78</v>
      </c>
      <c r="L57" t="s">
        <v>75</v>
      </c>
      <c r="M57" t="s">
        <v>76</v>
      </c>
      <c r="N57" t="s">
        <v>303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6.28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48.15</v>
      </c>
      <c r="BM57">
        <v>7.22</v>
      </c>
      <c r="BN57">
        <v>55.37</v>
      </c>
      <c r="BO57">
        <v>55.37</v>
      </c>
      <c r="BQ57" t="s">
        <v>304</v>
      </c>
      <c r="BR57" t="s">
        <v>305</v>
      </c>
      <c r="BS57" s="3">
        <v>44060</v>
      </c>
      <c r="BT57" s="4">
        <v>0.49722222222222223</v>
      </c>
      <c r="BU57" t="s">
        <v>306</v>
      </c>
      <c r="BV57" t="s">
        <v>90</v>
      </c>
      <c r="BW57" t="s">
        <v>96</v>
      </c>
      <c r="BX57" t="s">
        <v>307</v>
      </c>
      <c r="BY57">
        <v>1200</v>
      </c>
      <c r="BZ57" t="s">
        <v>102</v>
      </c>
      <c r="CA57" t="s">
        <v>308</v>
      </c>
      <c r="CC57" t="s">
        <v>76</v>
      </c>
      <c r="CD57">
        <v>7460</v>
      </c>
      <c r="CE57" t="s">
        <v>309</v>
      </c>
      <c r="CF57" s="3">
        <v>44061</v>
      </c>
      <c r="CI57">
        <v>1</v>
      </c>
      <c r="CJ57">
        <v>2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"GAB2000085"</f>
        <v>GAB2000085</v>
      </c>
      <c r="F58" s="3">
        <v>44056</v>
      </c>
      <c r="G58">
        <v>202102</v>
      </c>
      <c r="H58" t="s">
        <v>75</v>
      </c>
      <c r="I58" t="s">
        <v>76</v>
      </c>
      <c r="J58" t="s">
        <v>77</v>
      </c>
      <c r="K58" t="s">
        <v>78</v>
      </c>
      <c r="L58" t="s">
        <v>310</v>
      </c>
      <c r="M58" t="s">
        <v>311</v>
      </c>
      <c r="N58" t="s">
        <v>176</v>
      </c>
      <c r="O58" t="s">
        <v>82</v>
      </c>
      <c r="P58" t="str">
        <f>"MICHELLE.F                    "</f>
        <v xml:space="preserve">MICHELLE.F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6.28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1.7</v>
      </c>
      <c r="BK58">
        <v>2</v>
      </c>
      <c r="BL58">
        <v>48.15</v>
      </c>
      <c r="BM58">
        <v>7.22</v>
      </c>
      <c r="BN58">
        <v>55.37</v>
      </c>
      <c r="BO58">
        <v>55.37</v>
      </c>
      <c r="BQ58" t="s">
        <v>312</v>
      </c>
      <c r="BR58" t="s">
        <v>84</v>
      </c>
      <c r="BS58" s="3">
        <v>44057</v>
      </c>
      <c r="BT58" s="4">
        <v>0.41666666666666669</v>
      </c>
      <c r="BU58" t="s">
        <v>313</v>
      </c>
      <c r="BV58" t="s">
        <v>86</v>
      </c>
      <c r="BY58">
        <v>8722.35</v>
      </c>
      <c r="CA58" t="s">
        <v>314</v>
      </c>
      <c r="CC58" t="s">
        <v>311</v>
      </c>
      <c r="CD58">
        <v>157</v>
      </c>
      <c r="CE58" t="s">
        <v>89</v>
      </c>
      <c r="CF58" s="3">
        <v>44060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"GAB2000082"</f>
        <v>GAB2000082</v>
      </c>
      <c r="F59" s="3">
        <v>44056</v>
      </c>
      <c r="G59">
        <v>202102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315</v>
      </c>
      <c r="O59" t="s">
        <v>82</v>
      </c>
      <c r="P59" t="str">
        <f>"CT061611                      "</f>
        <v xml:space="preserve">CT061611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4.91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</v>
      </c>
      <c r="BK59">
        <v>2</v>
      </c>
      <c r="BL59">
        <v>37.619999999999997</v>
      </c>
      <c r="BM59">
        <v>5.64</v>
      </c>
      <c r="BN59">
        <v>43.26</v>
      </c>
      <c r="BO59">
        <v>43.26</v>
      </c>
      <c r="BQ59" t="s">
        <v>316</v>
      </c>
      <c r="BR59" t="s">
        <v>84</v>
      </c>
      <c r="BS59" s="3">
        <v>44057</v>
      </c>
      <c r="BT59" s="4">
        <v>0.41666666666666669</v>
      </c>
      <c r="BU59" t="s">
        <v>317</v>
      </c>
      <c r="BV59" t="s">
        <v>86</v>
      </c>
      <c r="BY59">
        <v>9875.6299999999992</v>
      </c>
      <c r="CC59" t="s">
        <v>76</v>
      </c>
      <c r="CD59">
        <v>7806</v>
      </c>
      <c r="CE59" t="s">
        <v>89</v>
      </c>
      <c r="CI59">
        <v>1</v>
      </c>
      <c r="CJ59">
        <v>1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"GAB2000080"</f>
        <v>GAB2000080</v>
      </c>
      <c r="F60" s="3">
        <v>44056</v>
      </c>
      <c r="G60">
        <v>202102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318</v>
      </c>
      <c r="O60" t="s">
        <v>82</v>
      </c>
      <c r="P60" t="str">
        <f>"CT061610                      "</f>
        <v xml:space="preserve">CT061610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4.91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0.4</v>
      </c>
      <c r="BJ60">
        <v>2.5</v>
      </c>
      <c r="BK60">
        <v>3</v>
      </c>
      <c r="BL60">
        <v>37.619999999999997</v>
      </c>
      <c r="BM60">
        <v>5.64</v>
      </c>
      <c r="BN60">
        <v>43.26</v>
      </c>
      <c r="BO60">
        <v>43.26</v>
      </c>
      <c r="BQ60" t="s">
        <v>319</v>
      </c>
      <c r="BR60" t="s">
        <v>84</v>
      </c>
      <c r="BS60" s="3">
        <v>44057</v>
      </c>
      <c r="BT60" s="4">
        <v>0.41666666666666669</v>
      </c>
      <c r="BU60" t="s">
        <v>320</v>
      </c>
      <c r="BV60" t="s">
        <v>86</v>
      </c>
      <c r="BY60">
        <v>12379.5</v>
      </c>
      <c r="CA60" t="s">
        <v>298</v>
      </c>
      <c r="CC60" t="s">
        <v>76</v>
      </c>
      <c r="CD60">
        <v>7550</v>
      </c>
      <c r="CE60" t="s">
        <v>89</v>
      </c>
      <c r="CF60" s="3">
        <v>44060</v>
      </c>
      <c r="CI60">
        <v>1</v>
      </c>
      <c r="CJ60">
        <v>1</v>
      </c>
      <c r="CK60">
        <v>22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"GAB2000087"</f>
        <v>GAB2000087</v>
      </c>
      <c r="F61" s="3">
        <v>44056</v>
      </c>
      <c r="G61">
        <v>202102</v>
      </c>
      <c r="H61" t="s">
        <v>75</v>
      </c>
      <c r="I61" t="s">
        <v>76</v>
      </c>
      <c r="J61" t="s">
        <v>77</v>
      </c>
      <c r="K61" t="s">
        <v>78</v>
      </c>
      <c r="L61" t="s">
        <v>75</v>
      </c>
      <c r="M61" t="s">
        <v>76</v>
      </c>
      <c r="N61" t="s">
        <v>321</v>
      </c>
      <c r="O61" t="s">
        <v>82</v>
      </c>
      <c r="P61" t="str">
        <f>"002312                        "</f>
        <v xml:space="preserve">002312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4.91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3.4</v>
      </c>
      <c r="BJ61">
        <v>6.8</v>
      </c>
      <c r="BK61">
        <v>7</v>
      </c>
      <c r="BL61">
        <v>37.619999999999997</v>
      </c>
      <c r="BM61">
        <v>5.64</v>
      </c>
      <c r="BN61">
        <v>43.26</v>
      </c>
      <c r="BO61">
        <v>43.26</v>
      </c>
      <c r="BQ61" t="s">
        <v>322</v>
      </c>
      <c r="BR61" t="s">
        <v>84</v>
      </c>
      <c r="BS61" s="3">
        <v>44057</v>
      </c>
      <c r="BT61" s="4">
        <v>0.54097222222222219</v>
      </c>
      <c r="BU61" t="s">
        <v>323</v>
      </c>
      <c r="BV61" t="s">
        <v>90</v>
      </c>
      <c r="BW61" t="s">
        <v>96</v>
      </c>
      <c r="BX61" t="s">
        <v>175</v>
      </c>
      <c r="BY61">
        <v>34193.25</v>
      </c>
      <c r="BZ61" t="s">
        <v>30</v>
      </c>
      <c r="CA61" t="s">
        <v>324</v>
      </c>
      <c r="CC61" t="s">
        <v>76</v>
      </c>
      <c r="CD61">
        <v>7785</v>
      </c>
      <c r="CE61" t="s">
        <v>110</v>
      </c>
      <c r="CF61" s="3">
        <v>44060</v>
      </c>
      <c r="CI61">
        <v>1</v>
      </c>
      <c r="CJ61">
        <v>1</v>
      </c>
      <c r="CK61">
        <v>22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"GAB2000086"</f>
        <v>GAB2000086</v>
      </c>
      <c r="F62" s="3">
        <v>44056</v>
      </c>
      <c r="G62">
        <v>202102</v>
      </c>
      <c r="H62" t="s">
        <v>75</v>
      </c>
      <c r="I62" t="s">
        <v>76</v>
      </c>
      <c r="J62" t="s">
        <v>77</v>
      </c>
      <c r="K62" t="s">
        <v>78</v>
      </c>
      <c r="L62" t="s">
        <v>213</v>
      </c>
      <c r="M62" t="s">
        <v>214</v>
      </c>
      <c r="N62" t="s">
        <v>325</v>
      </c>
      <c r="O62" t="s">
        <v>82</v>
      </c>
      <c r="P62" t="str">
        <f>"CT061622                      "</f>
        <v xml:space="preserve">CT061622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17.66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3</v>
      </c>
      <c r="BK62">
        <v>3</v>
      </c>
      <c r="BL62">
        <v>135.41999999999999</v>
      </c>
      <c r="BM62">
        <v>20.309999999999999</v>
      </c>
      <c r="BN62">
        <v>155.72999999999999</v>
      </c>
      <c r="BO62">
        <v>155.72999999999999</v>
      </c>
      <c r="BQ62" t="s">
        <v>216</v>
      </c>
      <c r="BR62" t="s">
        <v>84</v>
      </c>
      <c r="BS62" s="3">
        <v>44057</v>
      </c>
      <c r="BT62" s="4">
        <v>0.3923611111111111</v>
      </c>
      <c r="BU62" t="s">
        <v>217</v>
      </c>
      <c r="BV62" t="s">
        <v>86</v>
      </c>
      <c r="BY62">
        <v>14770.08</v>
      </c>
      <c r="CA62" t="s">
        <v>218</v>
      </c>
      <c r="CC62" t="s">
        <v>214</v>
      </c>
      <c r="CD62">
        <v>300</v>
      </c>
      <c r="CE62" t="s">
        <v>89</v>
      </c>
      <c r="CF62" s="3">
        <v>44058</v>
      </c>
      <c r="CI62">
        <v>1</v>
      </c>
      <c r="CJ62">
        <v>1</v>
      </c>
      <c r="CK62">
        <v>23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"GAB2000079"</f>
        <v>GAB2000079</v>
      </c>
      <c r="F63" s="3">
        <v>44056</v>
      </c>
      <c r="G63">
        <v>202102</v>
      </c>
      <c r="H63" t="s">
        <v>75</v>
      </c>
      <c r="I63" t="s">
        <v>76</v>
      </c>
      <c r="J63" t="s">
        <v>77</v>
      </c>
      <c r="K63" t="s">
        <v>78</v>
      </c>
      <c r="L63" t="s">
        <v>326</v>
      </c>
      <c r="M63" t="s">
        <v>327</v>
      </c>
      <c r="N63" t="s">
        <v>328</v>
      </c>
      <c r="O63" t="s">
        <v>82</v>
      </c>
      <c r="P63" t="str">
        <f>"CT061608                      "</f>
        <v xml:space="preserve">CT061608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6.28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</v>
      </c>
      <c r="BK63">
        <v>2</v>
      </c>
      <c r="BL63">
        <v>48.15</v>
      </c>
      <c r="BM63">
        <v>7.22</v>
      </c>
      <c r="BN63">
        <v>55.37</v>
      </c>
      <c r="BO63">
        <v>55.37</v>
      </c>
      <c r="BQ63" t="s">
        <v>329</v>
      </c>
      <c r="BR63" t="s">
        <v>84</v>
      </c>
      <c r="BS63" s="3">
        <v>44057</v>
      </c>
      <c r="BT63" s="4">
        <v>0.3354166666666667</v>
      </c>
      <c r="BU63" t="s">
        <v>330</v>
      </c>
      <c r="BV63" t="s">
        <v>86</v>
      </c>
      <c r="BY63">
        <v>10186.68</v>
      </c>
      <c r="CC63" t="s">
        <v>327</v>
      </c>
      <c r="CD63">
        <v>1619</v>
      </c>
      <c r="CE63" t="s">
        <v>89</v>
      </c>
      <c r="CF63" s="3">
        <v>44060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"GAB2000089"</f>
        <v>GAB2000089</v>
      </c>
      <c r="F64" s="3">
        <v>44057</v>
      </c>
      <c r="G64">
        <v>202102</v>
      </c>
      <c r="H64" t="s">
        <v>75</v>
      </c>
      <c r="I64" t="s">
        <v>76</v>
      </c>
      <c r="J64" t="s">
        <v>77</v>
      </c>
      <c r="K64" t="s">
        <v>78</v>
      </c>
      <c r="L64" t="s">
        <v>331</v>
      </c>
      <c r="M64" t="s">
        <v>332</v>
      </c>
      <c r="N64" t="s">
        <v>333</v>
      </c>
      <c r="O64" t="s">
        <v>82</v>
      </c>
      <c r="P64" t="str">
        <f>"CT061635                      "</f>
        <v xml:space="preserve">CT061635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13.13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1.4</v>
      </c>
      <c r="BJ64">
        <v>2.7</v>
      </c>
      <c r="BK64">
        <v>3</v>
      </c>
      <c r="BL64">
        <v>100.69</v>
      </c>
      <c r="BM64">
        <v>15.1</v>
      </c>
      <c r="BN64">
        <v>115.79</v>
      </c>
      <c r="BO64">
        <v>115.79</v>
      </c>
      <c r="BQ64" t="s">
        <v>334</v>
      </c>
      <c r="BR64" t="s">
        <v>84</v>
      </c>
      <c r="BS64" s="3">
        <v>44060</v>
      </c>
      <c r="BT64" s="4">
        <v>0.67083333333333339</v>
      </c>
      <c r="BU64" t="s">
        <v>335</v>
      </c>
      <c r="BV64" t="s">
        <v>90</v>
      </c>
      <c r="BW64" t="s">
        <v>96</v>
      </c>
      <c r="BX64" t="s">
        <v>188</v>
      </c>
      <c r="BY64">
        <v>13385.44</v>
      </c>
      <c r="CA64" t="s">
        <v>336</v>
      </c>
      <c r="CC64" t="s">
        <v>332</v>
      </c>
      <c r="CD64">
        <v>7140</v>
      </c>
      <c r="CE64" t="s">
        <v>110</v>
      </c>
      <c r="CF64" s="3">
        <v>44061</v>
      </c>
      <c r="CI64">
        <v>1</v>
      </c>
      <c r="CJ64">
        <v>1</v>
      </c>
      <c r="CK64">
        <v>24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"GAB2000088"</f>
        <v>GAB2000088</v>
      </c>
      <c r="F65" s="3">
        <v>44057</v>
      </c>
      <c r="G65">
        <v>202102</v>
      </c>
      <c r="H65" t="s">
        <v>75</v>
      </c>
      <c r="I65" t="s">
        <v>76</v>
      </c>
      <c r="J65" t="s">
        <v>77</v>
      </c>
      <c r="K65" t="s">
        <v>78</v>
      </c>
      <c r="L65" t="s">
        <v>181</v>
      </c>
      <c r="M65" t="s">
        <v>182</v>
      </c>
      <c r="N65" t="s">
        <v>183</v>
      </c>
      <c r="O65" t="s">
        <v>82</v>
      </c>
      <c r="P65" t="str">
        <f>"CT061519                      "</f>
        <v xml:space="preserve">CT061519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9.42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0.4</v>
      </c>
      <c r="BJ65">
        <v>2.9</v>
      </c>
      <c r="BK65">
        <v>3</v>
      </c>
      <c r="BL65">
        <v>72.209999999999994</v>
      </c>
      <c r="BM65">
        <v>10.83</v>
      </c>
      <c r="BN65">
        <v>83.04</v>
      </c>
      <c r="BO65">
        <v>83.04</v>
      </c>
      <c r="BQ65" t="s">
        <v>184</v>
      </c>
      <c r="BR65" t="s">
        <v>84</v>
      </c>
      <c r="BS65" s="3">
        <v>44060</v>
      </c>
      <c r="BT65" s="4">
        <v>0.4375</v>
      </c>
      <c r="BU65" t="s">
        <v>337</v>
      </c>
      <c r="BV65" t="s">
        <v>86</v>
      </c>
      <c r="BY65">
        <v>14459.55</v>
      </c>
      <c r="CA65" t="s">
        <v>186</v>
      </c>
      <c r="CC65" t="s">
        <v>182</v>
      </c>
      <c r="CD65">
        <v>1200</v>
      </c>
      <c r="CE65" t="s">
        <v>89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"GAB2000090"</f>
        <v>GAB2000090</v>
      </c>
      <c r="F66" s="3">
        <v>44057</v>
      </c>
      <c r="G66">
        <v>202102</v>
      </c>
      <c r="H66" t="s">
        <v>75</v>
      </c>
      <c r="I66" t="s">
        <v>76</v>
      </c>
      <c r="J66" t="s">
        <v>77</v>
      </c>
      <c r="K66" t="s">
        <v>78</v>
      </c>
      <c r="L66" t="s">
        <v>207</v>
      </c>
      <c r="M66" t="s">
        <v>208</v>
      </c>
      <c r="N66" t="s">
        <v>230</v>
      </c>
      <c r="O66" t="s">
        <v>82</v>
      </c>
      <c r="P66" t="str">
        <f>"CT061640                      "</f>
        <v xml:space="preserve">CT061640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7.85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2.1</v>
      </c>
      <c r="BK66">
        <v>2.5</v>
      </c>
      <c r="BL66">
        <v>60.18</v>
      </c>
      <c r="BM66">
        <v>9.0299999999999994</v>
      </c>
      <c r="BN66">
        <v>69.209999999999994</v>
      </c>
      <c r="BO66">
        <v>69.209999999999994</v>
      </c>
      <c r="BQ66" t="s">
        <v>338</v>
      </c>
      <c r="BR66" t="s">
        <v>84</v>
      </c>
      <c r="BS66" s="3">
        <v>44061</v>
      </c>
      <c r="BT66" s="4">
        <v>0.375</v>
      </c>
      <c r="BU66" t="s">
        <v>339</v>
      </c>
      <c r="BV66" t="s">
        <v>90</v>
      </c>
      <c r="BW66" t="s">
        <v>139</v>
      </c>
      <c r="BX66" t="s">
        <v>340</v>
      </c>
      <c r="BY66">
        <v>10330.32</v>
      </c>
      <c r="CC66" t="s">
        <v>208</v>
      </c>
      <c r="CD66">
        <v>2196</v>
      </c>
      <c r="CE66" t="s">
        <v>89</v>
      </c>
      <c r="CF66" s="3">
        <v>44062</v>
      </c>
      <c r="CI66">
        <v>1</v>
      </c>
      <c r="CJ66">
        <v>2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"009940322800"</f>
        <v>009940322800</v>
      </c>
      <c r="F67" s="3">
        <v>44056</v>
      </c>
      <c r="G67">
        <v>202102</v>
      </c>
      <c r="H67" t="s">
        <v>163</v>
      </c>
      <c r="I67" t="s">
        <v>164</v>
      </c>
      <c r="J67" t="s">
        <v>341</v>
      </c>
      <c r="K67" t="s">
        <v>78</v>
      </c>
      <c r="L67" t="s">
        <v>342</v>
      </c>
      <c r="M67" t="s">
        <v>343</v>
      </c>
      <c r="N67" t="s">
        <v>344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9.42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2.9</v>
      </c>
      <c r="BJ67">
        <v>1.9</v>
      </c>
      <c r="BK67">
        <v>3</v>
      </c>
      <c r="BL67">
        <v>72.209999999999994</v>
      </c>
      <c r="BM67">
        <v>10.83</v>
      </c>
      <c r="BN67">
        <v>83.04</v>
      </c>
      <c r="BO67">
        <v>83.04</v>
      </c>
      <c r="BQ67" t="s">
        <v>220</v>
      </c>
      <c r="BR67" t="s">
        <v>345</v>
      </c>
      <c r="BS67" s="3">
        <v>44057</v>
      </c>
      <c r="BT67" s="4">
        <v>0.41666666666666669</v>
      </c>
      <c r="BU67" t="s">
        <v>346</v>
      </c>
      <c r="BV67" t="s">
        <v>86</v>
      </c>
      <c r="BY67">
        <v>9540.4</v>
      </c>
      <c r="BZ67" t="s">
        <v>102</v>
      </c>
      <c r="CA67" t="s">
        <v>347</v>
      </c>
      <c r="CC67" t="s">
        <v>343</v>
      </c>
      <c r="CD67">
        <v>46</v>
      </c>
      <c r="CE67" t="s">
        <v>309</v>
      </c>
      <c r="CF67" s="3">
        <v>44060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"GAB2000091"</f>
        <v>GAB2000091</v>
      </c>
      <c r="F68" s="3">
        <v>44057</v>
      </c>
      <c r="G68">
        <v>202102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148</v>
      </c>
      <c r="O68" t="s">
        <v>82</v>
      </c>
      <c r="P68" t="str">
        <f>"CT061642                      "</f>
        <v xml:space="preserve">CT061642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4.91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2.4</v>
      </c>
      <c r="BK68">
        <v>3</v>
      </c>
      <c r="BL68">
        <v>37.619999999999997</v>
      </c>
      <c r="BM68">
        <v>5.64</v>
      </c>
      <c r="BN68">
        <v>43.26</v>
      </c>
      <c r="BO68">
        <v>43.26</v>
      </c>
      <c r="BQ68" t="s">
        <v>149</v>
      </c>
      <c r="BR68" t="s">
        <v>84</v>
      </c>
      <c r="BS68" s="3">
        <v>44060</v>
      </c>
      <c r="BT68" s="4">
        <v>0.41666666666666669</v>
      </c>
      <c r="BU68" t="s">
        <v>249</v>
      </c>
      <c r="BV68" t="s">
        <v>86</v>
      </c>
      <c r="BY68">
        <v>12000</v>
      </c>
      <c r="CC68" t="s">
        <v>76</v>
      </c>
      <c r="CD68">
        <v>7800</v>
      </c>
      <c r="CE68" t="s">
        <v>89</v>
      </c>
      <c r="CF68" s="3">
        <v>44061</v>
      </c>
      <c r="CI68">
        <v>1</v>
      </c>
      <c r="CJ68">
        <v>1</v>
      </c>
      <c r="CK68">
        <v>22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"GAB2000092"</f>
        <v>GAB2000092</v>
      </c>
      <c r="F69" s="3">
        <v>44057</v>
      </c>
      <c r="G69">
        <v>202102</v>
      </c>
      <c r="H69" t="s">
        <v>75</v>
      </c>
      <c r="I69" t="s">
        <v>76</v>
      </c>
      <c r="J69" t="s">
        <v>77</v>
      </c>
      <c r="K69" t="s">
        <v>78</v>
      </c>
      <c r="L69" t="s">
        <v>310</v>
      </c>
      <c r="M69" t="s">
        <v>311</v>
      </c>
      <c r="N69" t="s">
        <v>348</v>
      </c>
      <c r="O69" t="s">
        <v>82</v>
      </c>
      <c r="P69" t="str">
        <f>"CT061643                      "</f>
        <v xml:space="preserve">CT061643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9.42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2.6</v>
      </c>
      <c r="BK69">
        <v>3</v>
      </c>
      <c r="BL69">
        <v>72.209999999999994</v>
      </c>
      <c r="BM69">
        <v>10.83</v>
      </c>
      <c r="BN69">
        <v>83.04</v>
      </c>
      <c r="BO69">
        <v>83.04</v>
      </c>
      <c r="BQ69" t="s">
        <v>349</v>
      </c>
      <c r="BR69" t="s">
        <v>84</v>
      </c>
      <c r="BS69" s="3">
        <v>44060</v>
      </c>
      <c r="BT69" s="4">
        <v>0.39930555555555558</v>
      </c>
      <c r="BU69" t="s">
        <v>350</v>
      </c>
      <c r="BV69" t="s">
        <v>86</v>
      </c>
      <c r="BY69">
        <v>13200</v>
      </c>
      <c r="CC69" t="s">
        <v>311</v>
      </c>
      <c r="CD69">
        <v>2</v>
      </c>
      <c r="CE69" t="s">
        <v>89</v>
      </c>
      <c r="CF69" s="3">
        <v>44060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"GAB2000094"</f>
        <v>GAB2000094</v>
      </c>
      <c r="F70" s="3">
        <v>44057</v>
      </c>
      <c r="G70">
        <v>202102</v>
      </c>
      <c r="H70" t="s">
        <v>75</v>
      </c>
      <c r="I70" t="s">
        <v>76</v>
      </c>
      <c r="J70" t="s">
        <v>77</v>
      </c>
      <c r="K70" t="s">
        <v>78</v>
      </c>
      <c r="L70" t="s">
        <v>351</v>
      </c>
      <c r="M70" t="s">
        <v>352</v>
      </c>
      <c r="N70" t="s">
        <v>353</v>
      </c>
      <c r="O70" t="s">
        <v>82</v>
      </c>
      <c r="P70" t="str">
        <f>"MICHELLE                      "</f>
        <v xml:space="preserve">MICHELLE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7.85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2.4</v>
      </c>
      <c r="BK70">
        <v>2.5</v>
      </c>
      <c r="BL70">
        <v>60.18</v>
      </c>
      <c r="BM70">
        <v>9.0299999999999994</v>
      </c>
      <c r="BN70">
        <v>69.209999999999994</v>
      </c>
      <c r="BO70">
        <v>69.209999999999994</v>
      </c>
      <c r="BQ70" t="s">
        <v>354</v>
      </c>
      <c r="BR70" t="s">
        <v>84</v>
      </c>
      <c r="BS70" s="3">
        <v>44060</v>
      </c>
      <c r="BT70" s="4">
        <v>0.33749999999999997</v>
      </c>
      <c r="BU70" t="s">
        <v>355</v>
      </c>
      <c r="BV70" t="s">
        <v>86</v>
      </c>
      <c r="BY70">
        <v>12000</v>
      </c>
      <c r="CC70" t="s">
        <v>352</v>
      </c>
      <c r="CD70">
        <v>1401</v>
      </c>
      <c r="CE70" t="s">
        <v>356</v>
      </c>
      <c r="CF70" s="3">
        <v>44061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"GAB2000093"</f>
        <v>GAB2000093</v>
      </c>
      <c r="F71" s="3">
        <v>44057</v>
      </c>
      <c r="G71">
        <v>202102</v>
      </c>
      <c r="H71" t="s">
        <v>75</v>
      </c>
      <c r="I71" t="s">
        <v>76</v>
      </c>
      <c r="J71" t="s">
        <v>77</v>
      </c>
      <c r="K71" t="s">
        <v>78</v>
      </c>
      <c r="L71" t="s">
        <v>190</v>
      </c>
      <c r="M71" t="s">
        <v>191</v>
      </c>
      <c r="N71" t="s">
        <v>357</v>
      </c>
      <c r="O71" t="s">
        <v>82</v>
      </c>
      <c r="P71" t="str">
        <f>"ALEX                          "</f>
        <v xml:space="preserve">ALEX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9.42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2.6</v>
      </c>
      <c r="BK71">
        <v>3</v>
      </c>
      <c r="BL71">
        <v>72.209999999999994</v>
      </c>
      <c r="BM71">
        <v>10.83</v>
      </c>
      <c r="BN71">
        <v>83.04</v>
      </c>
      <c r="BO71">
        <v>83.04</v>
      </c>
      <c r="BQ71" t="s">
        <v>358</v>
      </c>
      <c r="BR71" t="s">
        <v>84</v>
      </c>
      <c r="BS71" s="3">
        <v>44060</v>
      </c>
      <c r="BT71" s="4">
        <v>0.4375</v>
      </c>
      <c r="BU71" t="s">
        <v>359</v>
      </c>
      <c r="BV71" t="s">
        <v>86</v>
      </c>
      <c r="BY71">
        <v>13200</v>
      </c>
      <c r="CC71" t="s">
        <v>191</v>
      </c>
      <c r="CD71">
        <v>4001</v>
      </c>
      <c r="CE71" t="s">
        <v>360</v>
      </c>
      <c r="CF71" s="3">
        <v>44061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"009940170269"</f>
        <v>009940170269</v>
      </c>
      <c r="F72" s="3">
        <v>44060</v>
      </c>
      <c r="G72">
        <v>202102</v>
      </c>
      <c r="H72" t="s">
        <v>351</v>
      </c>
      <c r="I72" t="s">
        <v>352</v>
      </c>
      <c r="J72" t="s">
        <v>361</v>
      </c>
      <c r="K72" t="s">
        <v>78</v>
      </c>
      <c r="L72" t="s">
        <v>75</v>
      </c>
      <c r="M72" t="s">
        <v>76</v>
      </c>
      <c r="N72" t="s">
        <v>176</v>
      </c>
      <c r="O72" t="s">
        <v>362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437.5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71.91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551.28</v>
      </c>
      <c r="BM72">
        <v>82.69</v>
      </c>
      <c r="BN72">
        <v>633.97</v>
      </c>
      <c r="BO72">
        <v>633.97</v>
      </c>
      <c r="BP72" t="s">
        <v>363</v>
      </c>
      <c r="BQ72" t="s">
        <v>364</v>
      </c>
      <c r="BR72" t="s">
        <v>365</v>
      </c>
      <c r="BS72" s="3">
        <v>44061</v>
      </c>
      <c r="BT72" s="4">
        <v>0.34722222222222227</v>
      </c>
      <c r="BU72" t="s">
        <v>366</v>
      </c>
      <c r="BV72" t="s">
        <v>90</v>
      </c>
      <c r="BY72">
        <v>1200</v>
      </c>
      <c r="BZ72" t="s">
        <v>367</v>
      </c>
      <c r="CA72" t="s">
        <v>283</v>
      </c>
      <c r="CC72" t="s">
        <v>76</v>
      </c>
      <c r="CD72">
        <v>7460</v>
      </c>
      <c r="CE72" t="s">
        <v>309</v>
      </c>
      <c r="CF72" s="3">
        <v>44062</v>
      </c>
      <c r="CI72">
        <v>0</v>
      </c>
      <c r="CJ72">
        <v>1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"GAB2000105"</f>
        <v>GAB2000105</v>
      </c>
      <c r="F73" s="3">
        <v>44060</v>
      </c>
      <c r="G73">
        <v>202102</v>
      </c>
      <c r="H73" t="s">
        <v>75</v>
      </c>
      <c r="I73" t="s">
        <v>76</v>
      </c>
      <c r="J73" t="s">
        <v>77</v>
      </c>
      <c r="K73" t="s">
        <v>78</v>
      </c>
      <c r="L73" t="s">
        <v>196</v>
      </c>
      <c r="M73" t="s">
        <v>197</v>
      </c>
      <c r="N73" t="s">
        <v>368</v>
      </c>
      <c r="O73" t="s">
        <v>82</v>
      </c>
      <c r="P73" t="str">
        <f>"CT061669                      "</f>
        <v xml:space="preserve">CT061669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14.92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2.5</v>
      </c>
      <c r="BK73">
        <v>2.5</v>
      </c>
      <c r="BL73">
        <v>114.36</v>
      </c>
      <c r="BM73">
        <v>17.149999999999999</v>
      </c>
      <c r="BN73">
        <v>131.51</v>
      </c>
      <c r="BO73">
        <v>131.51</v>
      </c>
      <c r="BQ73" t="s">
        <v>369</v>
      </c>
      <c r="BR73" t="s">
        <v>84</v>
      </c>
      <c r="BS73" s="3">
        <v>44061</v>
      </c>
      <c r="BT73" s="4">
        <v>0.70833333333333337</v>
      </c>
      <c r="BU73" t="s">
        <v>370</v>
      </c>
      <c r="BV73" t="s">
        <v>90</v>
      </c>
      <c r="BW73" t="s">
        <v>139</v>
      </c>
      <c r="BX73" t="s">
        <v>340</v>
      </c>
      <c r="BY73">
        <v>12565.41</v>
      </c>
      <c r="CC73" t="s">
        <v>197</v>
      </c>
      <c r="CD73">
        <v>1900</v>
      </c>
      <c r="CE73" t="s">
        <v>89</v>
      </c>
      <c r="CF73" s="3">
        <v>44062</v>
      </c>
      <c r="CI73">
        <v>1</v>
      </c>
      <c r="CJ73">
        <v>1</v>
      </c>
      <c r="CK73">
        <v>23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"GAB2000095"</f>
        <v>GAB2000095</v>
      </c>
      <c r="F74" s="3">
        <v>44060</v>
      </c>
      <c r="G74">
        <v>202102</v>
      </c>
      <c r="H74" t="s">
        <v>75</v>
      </c>
      <c r="I74" t="s">
        <v>76</v>
      </c>
      <c r="J74" t="s">
        <v>77</v>
      </c>
      <c r="K74" t="s">
        <v>78</v>
      </c>
      <c r="L74" t="s">
        <v>75</v>
      </c>
      <c r="M74" t="s">
        <v>76</v>
      </c>
      <c r="N74" t="s">
        <v>371</v>
      </c>
      <c r="O74" t="s">
        <v>82</v>
      </c>
      <c r="P74" t="str">
        <f>"CT061657                      "</f>
        <v xml:space="preserve">CT061657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4.91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2.6</v>
      </c>
      <c r="BK74">
        <v>3</v>
      </c>
      <c r="BL74">
        <v>37.619999999999997</v>
      </c>
      <c r="BM74">
        <v>5.64</v>
      </c>
      <c r="BN74">
        <v>43.26</v>
      </c>
      <c r="BO74">
        <v>43.26</v>
      </c>
      <c r="BQ74" t="s">
        <v>372</v>
      </c>
      <c r="BR74" t="s">
        <v>84</v>
      </c>
      <c r="BS74" s="3">
        <v>44061</v>
      </c>
      <c r="BT74" s="4">
        <v>0.45902777777777781</v>
      </c>
      <c r="BU74" t="s">
        <v>373</v>
      </c>
      <c r="BV74" t="s">
        <v>90</v>
      </c>
      <c r="BW74" t="s">
        <v>96</v>
      </c>
      <c r="BX74" t="s">
        <v>175</v>
      </c>
      <c r="BY74">
        <v>12894</v>
      </c>
      <c r="CA74" t="s">
        <v>241</v>
      </c>
      <c r="CC74" t="s">
        <v>76</v>
      </c>
      <c r="CD74">
        <v>7708</v>
      </c>
      <c r="CE74" t="s">
        <v>89</v>
      </c>
      <c r="CF74" s="3">
        <v>44062</v>
      </c>
      <c r="CI74">
        <v>1</v>
      </c>
      <c r="CJ74">
        <v>1</v>
      </c>
      <c r="CK74">
        <v>22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"GAB2000096"</f>
        <v>GAB2000096</v>
      </c>
      <c r="F75" s="3">
        <v>44060</v>
      </c>
      <c r="G75">
        <v>202102</v>
      </c>
      <c r="H75" t="s">
        <v>75</v>
      </c>
      <c r="I75" t="s">
        <v>76</v>
      </c>
      <c r="J75" t="s">
        <v>77</v>
      </c>
      <c r="K75" t="s">
        <v>78</v>
      </c>
      <c r="L75" t="s">
        <v>374</v>
      </c>
      <c r="M75" t="s">
        <v>375</v>
      </c>
      <c r="N75" t="s">
        <v>376</v>
      </c>
      <c r="O75" t="s">
        <v>82</v>
      </c>
      <c r="P75" t="str">
        <f>"002320                        "</f>
        <v xml:space="preserve">002320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7.85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2.4</v>
      </c>
      <c r="BK75">
        <v>2.5</v>
      </c>
      <c r="BL75">
        <v>60.18</v>
      </c>
      <c r="BM75">
        <v>9.0299999999999994</v>
      </c>
      <c r="BN75">
        <v>69.209999999999994</v>
      </c>
      <c r="BO75">
        <v>69.209999999999994</v>
      </c>
      <c r="BQ75" t="s">
        <v>100</v>
      </c>
      <c r="BR75" t="s">
        <v>84</v>
      </c>
      <c r="BS75" s="3">
        <v>44062</v>
      </c>
      <c r="BT75" s="4">
        <v>0.38541666666666669</v>
      </c>
      <c r="BU75" t="s">
        <v>377</v>
      </c>
      <c r="BV75" t="s">
        <v>90</v>
      </c>
      <c r="BW75" t="s">
        <v>378</v>
      </c>
      <c r="BX75" t="s">
        <v>379</v>
      </c>
      <c r="BY75">
        <v>12199.88</v>
      </c>
      <c r="CA75" t="s">
        <v>380</v>
      </c>
      <c r="CC75" t="s">
        <v>375</v>
      </c>
      <c r="CD75">
        <v>3201</v>
      </c>
      <c r="CE75" t="s">
        <v>89</v>
      </c>
      <c r="CF75" s="3">
        <v>44064</v>
      </c>
      <c r="CI75">
        <v>1</v>
      </c>
      <c r="CJ75">
        <v>2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"GAB2000097"</f>
        <v>GAB2000097</v>
      </c>
      <c r="F76" s="3">
        <v>44060</v>
      </c>
      <c r="G76">
        <v>202102</v>
      </c>
      <c r="H76" t="s">
        <v>75</v>
      </c>
      <c r="I76" t="s">
        <v>76</v>
      </c>
      <c r="J76" t="s">
        <v>77</v>
      </c>
      <c r="K76" t="s">
        <v>78</v>
      </c>
      <c r="L76" t="s">
        <v>190</v>
      </c>
      <c r="M76" t="s">
        <v>191</v>
      </c>
      <c r="N76" t="s">
        <v>381</v>
      </c>
      <c r="O76" t="s">
        <v>82</v>
      </c>
      <c r="P76" t="str">
        <f>"CT061659                      "</f>
        <v xml:space="preserve">CT061659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6.28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1.8</v>
      </c>
      <c r="BK76">
        <v>2</v>
      </c>
      <c r="BL76">
        <v>48.15</v>
      </c>
      <c r="BM76">
        <v>7.22</v>
      </c>
      <c r="BN76">
        <v>55.37</v>
      </c>
      <c r="BO76">
        <v>55.37</v>
      </c>
      <c r="BQ76" t="s">
        <v>382</v>
      </c>
      <c r="BR76" t="s">
        <v>84</v>
      </c>
      <c r="BS76" s="3">
        <v>44062</v>
      </c>
      <c r="BT76" s="4">
        <v>0.37083333333333335</v>
      </c>
      <c r="BU76" t="s">
        <v>383</v>
      </c>
      <c r="BV76" t="s">
        <v>90</v>
      </c>
      <c r="BW76" t="s">
        <v>139</v>
      </c>
      <c r="BX76" t="s">
        <v>147</v>
      </c>
      <c r="BY76">
        <v>9143.7999999999993</v>
      </c>
      <c r="CA76" t="s">
        <v>384</v>
      </c>
      <c r="CC76" t="s">
        <v>191</v>
      </c>
      <c r="CD76">
        <v>4001</v>
      </c>
      <c r="CE76" t="s">
        <v>89</v>
      </c>
      <c r="CF76" s="3">
        <v>44062</v>
      </c>
      <c r="CI76">
        <v>1</v>
      </c>
      <c r="CJ76">
        <v>2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"GAB2000098"</f>
        <v>GAB2000098</v>
      </c>
      <c r="F77" s="3">
        <v>44060</v>
      </c>
      <c r="G77">
        <v>202102</v>
      </c>
      <c r="H77" t="s">
        <v>75</v>
      </c>
      <c r="I77" t="s">
        <v>76</v>
      </c>
      <c r="J77" t="s">
        <v>77</v>
      </c>
      <c r="K77" t="s">
        <v>78</v>
      </c>
      <c r="L77" t="s">
        <v>385</v>
      </c>
      <c r="M77" t="s">
        <v>386</v>
      </c>
      <c r="N77" t="s">
        <v>387</v>
      </c>
      <c r="O77" t="s">
        <v>82</v>
      </c>
      <c r="P77" t="str">
        <f>"CT061667                      "</f>
        <v xml:space="preserve">CT061667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23.16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3.8</v>
      </c>
      <c r="BK77">
        <v>4</v>
      </c>
      <c r="BL77">
        <v>177.56</v>
      </c>
      <c r="BM77">
        <v>26.63</v>
      </c>
      <c r="BN77">
        <v>204.19</v>
      </c>
      <c r="BO77">
        <v>204.19</v>
      </c>
      <c r="BQ77" t="s">
        <v>388</v>
      </c>
      <c r="BR77" t="s">
        <v>84</v>
      </c>
      <c r="BS77" s="3">
        <v>44062</v>
      </c>
      <c r="BT77" s="4">
        <v>0.50763888888888886</v>
      </c>
      <c r="BU77" t="s">
        <v>389</v>
      </c>
      <c r="BV77" t="s">
        <v>86</v>
      </c>
      <c r="BY77">
        <v>19200</v>
      </c>
      <c r="CA77" t="s">
        <v>138</v>
      </c>
      <c r="CC77" t="s">
        <v>386</v>
      </c>
      <c r="CD77">
        <v>8800</v>
      </c>
      <c r="CE77" t="s">
        <v>89</v>
      </c>
      <c r="CF77" s="3">
        <v>44064</v>
      </c>
      <c r="CI77">
        <v>3</v>
      </c>
      <c r="CJ77">
        <v>2</v>
      </c>
      <c r="CK77">
        <v>23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"GAB2000099"</f>
        <v>GAB2000099</v>
      </c>
      <c r="F78" s="3">
        <v>44060</v>
      </c>
      <c r="G78">
        <v>202102</v>
      </c>
      <c r="H78" t="s">
        <v>75</v>
      </c>
      <c r="I78" t="s">
        <v>76</v>
      </c>
      <c r="J78" t="s">
        <v>77</v>
      </c>
      <c r="K78" t="s">
        <v>78</v>
      </c>
      <c r="L78" t="s">
        <v>120</v>
      </c>
      <c r="M78" t="s">
        <v>121</v>
      </c>
      <c r="N78" t="s">
        <v>122</v>
      </c>
      <c r="O78" t="s">
        <v>82</v>
      </c>
      <c r="P78" t="str">
        <f>"CT061665                      "</f>
        <v xml:space="preserve">CT061665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14.92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2.4</v>
      </c>
      <c r="BK78">
        <v>2.5</v>
      </c>
      <c r="BL78">
        <v>114.36</v>
      </c>
      <c r="BM78">
        <v>17.149999999999999</v>
      </c>
      <c r="BN78">
        <v>131.51</v>
      </c>
      <c r="BO78">
        <v>131.51</v>
      </c>
      <c r="BQ78" t="s">
        <v>123</v>
      </c>
      <c r="BR78" t="s">
        <v>84</v>
      </c>
      <c r="BS78" s="3">
        <v>44062</v>
      </c>
      <c r="BT78" s="4">
        <v>0.43333333333333335</v>
      </c>
      <c r="BU78" t="s">
        <v>390</v>
      </c>
      <c r="BV78" t="s">
        <v>90</v>
      </c>
      <c r="BW78" t="s">
        <v>168</v>
      </c>
      <c r="BX78" t="s">
        <v>391</v>
      </c>
      <c r="BY78">
        <v>12000</v>
      </c>
      <c r="BZ78" t="s">
        <v>30</v>
      </c>
      <c r="CA78" t="s">
        <v>180</v>
      </c>
      <c r="CC78" t="s">
        <v>121</v>
      </c>
      <c r="CD78">
        <v>2745</v>
      </c>
      <c r="CE78" t="s">
        <v>89</v>
      </c>
      <c r="CF78" s="3">
        <v>44064</v>
      </c>
      <c r="CI78">
        <v>1</v>
      </c>
      <c r="CJ78">
        <v>2</v>
      </c>
      <c r="CK78">
        <v>23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"GAB2000100"</f>
        <v>GAB2000100</v>
      </c>
      <c r="F79" s="3">
        <v>44060</v>
      </c>
      <c r="G79">
        <v>202102</v>
      </c>
      <c r="H79" t="s">
        <v>75</v>
      </c>
      <c r="I79" t="s">
        <v>76</v>
      </c>
      <c r="J79" t="s">
        <v>77</v>
      </c>
      <c r="K79" t="s">
        <v>78</v>
      </c>
      <c r="L79" t="s">
        <v>190</v>
      </c>
      <c r="M79" t="s">
        <v>191</v>
      </c>
      <c r="N79" t="s">
        <v>392</v>
      </c>
      <c r="O79" t="s">
        <v>82</v>
      </c>
      <c r="P79" t="str">
        <f>"002321                        "</f>
        <v xml:space="preserve">002321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6.28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0.9</v>
      </c>
      <c r="BJ79">
        <v>1.7</v>
      </c>
      <c r="BK79">
        <v>2</v>
      </c>
      <c r="BL79">
        <v>48.15</v>
      </c>
      <c r="BM79">
        <v>7.22</v>
      </c>
      <c r="BN79">
        <v>55.37</v>
      </c>
      <c r="BO79">
        <v>55.37</v>
      </c>
      <c r="BQ79" t="s">
        <v>114</v>
      </c>
      <c r="BR79" t="s">
        <v>84</v>
      </c>
      <c r="BS79" s="3">
        <v>44062</v>
      </c>
      <c r="BT79" s="4">
        <v>0.33958333333333335</v>
      </c>
      <c r="BU79" t="s">
        <v>393</v>
      </c>
      <c r="BV79" t="s">
        <v>90</v>
      </c>
      <c r="BW79" t="s">
        <v>139</v>
      </c>
      <c r="BX79" t="s">
        <v>147</v>
      </c>
      <c r="BY79">
        <v>8586.7199999999993</v>
      </c>
      <c r="CA79" t="s">
        <v>394</v>
      </c>
      <c r="CC79" t="s">
        <v>191</v>
      </c>
      <c r="CD79">
        <v>4001</v>
      </c>
      <c r="CE79" t="s">
        <v>110</v>
      </c>
      <c r="CF79" s="3">
        <v>44062</v>
      </c>
      <c r="CI79">
        <v>1</v>
      </c>
      <c r="CJ79">
        <v>2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"GAB2000101"</f>
        <v>GAB2000101</v>
      </c>
      <c r="F80" s="3">
        <v>44060</v>
      </c>
      <c r="G80">
        <v>202102</v>
      </c>
      <c r="H80" t="s">
        <v>75</v>
      </c>
      <c r="I80" t="s">
        <v>76</v>
      </c>
      <c r="J80" t="s">
        <v>77</v>
      </c>
      <c r="K80" t="s">
        <v>78</v>
      </c>
      <c r="L80" t="s">
        <v>158</v>
      </c>
      <c r="M80" t="s">
        <v>159</v>
      </c>
      <c r="N80" t="s">
        <v>160</v>
      </c>
      <c r="O80" t="s">
        <v>82</v>
      </c>
      <c r="P80" t="str">
        <f>"CT061672                      "</f>
        <v xml:space="preserve">CT061672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4.91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2.5</v>
      </c>
      <c r="BK80">
        <v>3</v>
      </c>
      <c r="BL80">
        <v>37.619999999999997</v>
      </c>
      <c r="BM80">
        <v>5.64</v>
      </c>
      <c r="BN80">
        <v>43.26</v>
      </c>
      <c r="BO80">
        <v>43.26</v>
      </c>
      <c r="BQ80" t="s">
        <v>161</v>
      </c>
      <c r="BR80" t="s">
        <v>84</v>
      </c>
      <c r="BS80" s="3">
        <v>44061</v>
      </c>
      <c r="BT80" s="4">
        <v>0.55694444444444446</v>
      </c>
      <c r="BU80" t="s">
        <v>395</v>
      </c>
      <c r="BV80" t="s">
        <v>90</v>
      </c>
      <c r="BW80" t="s">
        <v>96</v>
      </c>
      <c r="BX80" t="s">
        <v>175</v>
      </c>
      <c r="BY80">
        <v>12334.21</v>
      </c>
      <c r="CA80" t="s">
        <v>396</v>
      </c>
      <c r="CC80" t="s">
        <v>159</v>
      </c>
      <c r="CD80">
        <v>7600</v>
      </c>
      <c r="CE80" t="s">
        <v>89</v>
      </c>
      <c r="CF80" s="3">
        <v>44062</v>
      </c>
      <c r="CI80">
        <v>1</v>
      </c>
      <c r="CJ80">
        <v>1</v>
      </c>
      <c r="CK80">
        <v>22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"GAB2000102"</f>
        <v>GAB2000102</v>
      </c>
      <c r="F81" s="3">
        <v>44060</v>
      </c>
      <c r="G81">
        <v>202102</v>
      </c>
      <c r="H81" t="s">
        <v>75</v>
      </c>
      <c r="I81" t="s">
        <v>76</v>
      </c>
      <c r="J81" t="s">
        <v>77</v>
      </c>
      <c r="K81" t="s">
        <v>78</v>
      </c>
      <c r="L81" t="s">
        <v>397</v>
      </c>
      <c r="M81" t="s">
        <v>398</v>
      </c>
      <c r="N81" t="s">
        <v>399</v>
      </c>
      <c r="O81" t="s">
        <v>82</v>
      </c>
      <c r="P81" t="str">
        <f>"CT061673                      "</f>
        <v xml:space="preserve">CT061673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17.66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2.7</v>
      </c>
      <c r="BK81">
        <v>3</v>
      </c>
      <c r="BL81">
        <v>135.41999999999999</v>
      </c>
      <c r="BM81">
        <v>20.309999999999999</v>
      </c>
      <c r="BN81">
        <v>155.72999999999999</v>
      </c>
      <c r="BO81">
        <v>155.72999999999999</v>
      </c>
      <c r="BQ81" t="s">
        <v>400</v>
      </c>
      <c r="BR81" t="s">
        <v>84</v>
      </c>
      <c r="BS81" s="3">
        <v>44061</v>
      </c>
      <c r="BT81" s="4">
        <v>0.50347222222222221</v>
      </c>
      <c r="BU81" t="s">
        <v>401</v>
      </c>
      <c r="BV81" t="s">
        <v>86</v>
      </c>
      <c r="BY81">
        <v>13264.02</v>
      </c>
      <c r="CA81" t="s">
        <v>402</v>
      </c>
      <c r="CC81" t="s">
        <v>398</v>
      </c>
      <c r="CD81">
        <v>2515</v>
      </c>
      <c r="CE81" t="s">
        <v>89</v>
      </c>
      <c r="CF81" s="3">
        <v>44062</v>
      </c>
      <c r="CI81">
        <v>1</v>
      </c>
      <c r="CJ81">
        <v>1</v>
      </c>
      <c r="CK81">
        <v>23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"GAB2000103"</f>
        <v>GAB2000103</v>
      </c>
      <c r="F82" s="3">
        <v>44060</v>
      </c>
      <c r="G82">
        <v>202102</v>
      </c>
      <c r="H82" t="s">
        <v>75</v>
      </c>
      <c r="I82" t="s">
        <v>76</v>
      </c>
      <c r="J82" t="s">
        <v>77</v>
      </c>
      <c r="K82" t="s">
        <v>78</v>
      </c>
      <c r="L82" t="s">
        <v>273</v>
      </c>
      <c r="M82" t="s">
        <v>274</v>
      </c>
      <c r="N82" t="s">
        <v>275</v>
      </c>
      <c r="O82" t="s">
        <v>82</v>
      </c>
      <c r="P82" t="str">
        <f>"CT061655                      "</f>
        <v xml:space="preserve">CT061655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7.85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1.3</v>
      </c>
      <c r="BJ82">
        <v>2.4</v>
      </c>
      <c r="BK82">
        <v>2.5</v>
      </c>
      <c r="BL82">
        <v>60.18</v>
      </c>
      <c r="BM82">
        <v>9.0299999999999994</v>
      </c>
      <c r="BN82">
        <v>69.209999999999994</v>
      </c>
      <c r="BO82">
        <v>69.209999999999994</v>
      </c>
      <c r="BQ82" t="s">
        <v>276</v>
      </c>
      <c r="BR82" t="s">
        <v>84</v>
      </c>
      <c r="BS82" s="3">
        <v>44062</v>
      </c>
      <c r="BT82" s="4">
        <v>0.43194444444444446</v>
      </c>
      <c r="BU82" t="s">
        <v>403</v>
      </c>
      <c r="BV82" t="s">
        <v>90</v>
      </c>
      <c r="BW82" t="s">
        <v>278</v>
      </c>
      <c r="BX82" t="s">
        <v>279</v>
      </c>
      <c r="BY82">
        <v>11818.75</v>
      </c>
      <c r="CA82" t="s">
        <v>280</v>
      </c>
      <c r="CC82" t="s">
        <v>274</v>
      </c>
      <c r="CD82">
        <v>8300</v>
      </c>
      <c r="CE82" t="s">
        <v>110</v>
      </c>
      <c r="CF82" s="3">
        <v>44062</v>
      </c>
      <c r="CI82">
        <v>1</v>
      </c>
      <c r="CJ82">
        <v>2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"GAB2000104"</f>
        <v>GAB2000104</v>
      </c>
      <c r="F83" s="3">
        <v>44060</v>
      </c>
      <c r="G83">
        <v>202102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126</v>
      </c>
      <c r="O83" t="s">
        <v>82</v>
      </c>
      <c r="P83" t="str">
        <f>"CT061661                      "</f>
        <v xml:space="preserve">CT061661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4.91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2.8</v>
      </c>
      <c r="BK83">
        <v>3</v>
      </c>
      <c r="BL83">
        <v>37.619999999999997</v>
      </c>
      <c r="BM83">
        <v>5.64</v>
      </c>
      <c r="BN83">
        <v>43.26</v>
      </c>
      <c r="BO83">
        <v>43.26</v>
      </c>
      <c r="BQ83" t="s">
        <v>127</v>
      </c>
      <c r="BR83" t="s">
        <v>84</v>
      </c>
      <c r="BS83" s="3">
        <v>44061</v>
      </c>
      <c r="BT83" s="4">
        <v>0.41250000000000003</v>
      </c>
      <c r="BU83" t="s">
        <v>128</v>
      </c>
      <c r="BV83" t="s">
        <v>86</v>
      </c>
      <c r="BY83">
        <v>13968.45</v>
      </c>
      <c r="CA83" t="s">
        <v>129</v>
      </c>
      <c r="CC83" t="s">
        <v>76</v>
      </c>
      <c r="CD83">
        <v>7441</v>
      </c>
      <c r="CE83" t="s">
        <v>89</v>
      </c>
      <c r="CF83" s="3">
        <v>44062</v>
      </c>
      <c r="CI83">
        <v>1</v>
      </c>
      <c r="CJ83">
        <v>1</v>
      </c>
      <c r="CK83">
        <v>22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"GAB2000106"</f>
        <v>GAB2000106</v>
      </c>
      <c r="F84" s="3">
        <v>44060</v>
      </c>
      <c r="G84">
        <v>202102</v>
      </c>
      <c r="H84" t="s">
        <v>75</v>
      </c>
      <c r="I84" t="s">
        <v>76</v>
      </c>
      <c r="J84" t="s">
        <v>77</v>
      </c>
      <c r="K84" t="s">
        <v>78</v>
      </c>
      <c r="L84" t="s">
        <v>142</v>
      </c>
      <c r="M84" t="s">
        <v>143</v>
      </c>
      <c r="N84" t="s">
        <v>144</v>
      </c>
      <c r="O84" t="s">
        <v>82</v>
      </c>
      <c r="P84" t="str">
        <f>"JULIAN PLEASE PHONE HALEY OR K"</f>
        <v>JULIAN PLEASE PHONE HALEY OR K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7.85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2.4</v>
      </c>
      <c r="BK84">
        <v>2.5</v>
      </c>
      <c r="BL84">
        <v>60.18</v>
      </c>
      <c r="BM84">
        <v>9.0299999999999994</v>
      </c>
      <c r="BN84">
        <v>69.209999999999994</v>
      </c>
      <c r="BO84">
        <v>69.209999999999994</v>
      </c>
      <c r="BQ84" t="s">
        <v>404</v>
      </c>
      <c r="BR84" t="s">
        <v>84</v>
      </c>
      <c r="BS84" s="3">
        <v>44062</v>
      </c>
      <c r="BT84" s="4">
        <v>0.4375</v>
      </c>
      <c r="BU84" t="s">
        <v>405</v>
      </c>
      <c r="BV84" t="s">
        <v>90</v>
      </c>
      <c r="BW84" t="s">
        <v>139</v>
      </c>
      <c r="BX84" t="s">
        <v>147</v>
      </c>
      <c r="BY84">
        <v>12000</v>
      </c>
      <c r="CC84" t="s">
        <v>143</v>
      </c>
      <c r="CD84">
        <v>3610</v>
      </c>
      <c r="CE84" t="s">
        <v>406</v>
      </c>
      <c r="CF84" s="3">
        <v>44062</v>
      </c>
      <c r="CI84">
        <v>1</v>
      </c>
      <c r="CJ84">
        <v>2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"GAB2000113"</f>
        <v>GAB2000113</v>
      </c>
      <c r="F85" s="3">
        <v>44061</v>
      </c>
      <c r="G85">
        <v>202102</v>
      </c>
      <c r="H85" t="s">
        <v>75</v>
      </c>
      <c r="I85" t="s">
        <v>76</v>
      </c>
      <c r="J85" t="s">
        <v>77</v>
      </c>
      <c r="K85" t="s">
        <v>78</v>
      </c>
      <c r="L85" t="s">
        <v>207</v>
      </c>
      <c r="M85" t="s">
        <v>208</v>
      </c>
      <c r="N85" t="s">
        <v>209</v>
      </c>
      <c r="O85" t="s">
        <v>82</v>
      </c>
      <c r="P85" t="str">
        <f>"CT061692                      "</f>
        <v xml:space="preserve">CT061692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7.85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2.4</v>
      </c>
      <c r="BK85">
        <v>2.5</v>
      </c>
      <c r="BL85">
        <v>60.18</v>
      </c>
      <c r="BM85">
        <v>9.0299999999999994</v>
      </c>
      <c r="BN85">
        <v>69.209999999999994</v>
      </c>
      <c r="BO85">
        <v>69.209999999999994</v>
      </c>
      <c r="BQ85" t="s">
        <v>210</v>
      </c>
      <c r="BR85" t="s">
        <v>84</v>
      </c>
      <c r="BS85" s="3">
        <v>44062</v>
      </c>
      <c r="BT85" s="4">
        <v>0.375</v>
      </c>
      <c r="BU85" t="s">
        <v>407</v>
      </c>
      <c r="BV85" t="s">
        <v>86</v>
      </c>
      <c r="BY85">
        <v>12000</v>
      </c>
      <c r="BZ85" t="s">
        <v>30</v>
      </c>
      <c r="CA85" t="s">
        <v>212</v>
      </c>
      <c r="CC85" t="s">
        <v>208</v>
      </c>
      <c r="CD85">
        <v>1862</v>
      </c>
      <c r="CE85" t="s">
        <v>89</v>
      </c>
      <c r="CF85" s="3">
        <v>44063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"GAB2000108"</f>
        <v>GAB2000108</v>
      </c>
      <c r="F86" s="3">
        <v>44061</v>
      </c>
      <c r="G86">
        <v>202102</v>
      </c>
      <c r="H86" t="s">
        <v>75</v>
      </c>
      <c r="I86" t="s">
        <v>76</v>
      </c>
      <c r="J86" t="s">
        <v>77</v>
      </c>
      <c r="K86" t="s">
        <v>78</v>
      </c>
      <c r="L86" t="s">
        <v>163</v>
      </c>
      <c r="M86" t="s">
        <v>164</v>
      </c>
      <c r="N86" t="s">
        <v>165</v>
      </c>
      <c r="O86" t="s">
        <v>82</v>
      </c>
      <c r="P86" t="str">
        <f>"MICHELLE PLEASE PHONE TRACEY W"</f>
        <v>MICHELLE PLEASE PHONE TRACEY W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9.42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2.6</v>
      </c>
      <c r="BK86">
        <v>3</v>
      </c>
      <c r="BL86">
        <v>72.209999999999994</v>
      </c>
      <c r="BM86">
        <v>10.83</v>
      </c>
      <c r="BN86">
        <v>83.04</v>
      </c>
      <c r="BO86">
        <v>83.04</v>
      </c>
      <c r="BQ86" t="s">
        <v>166</v>
      </c>
      <c r="BR86" t="s">
        <v>84</v>
      </c>
      <c r="BS86" t="s">
        <v>408</v>
      </c>
      <c r="BY86">
        <v>13225.28</v>
      </c>
      <c r="CC86" t="s">
        <v>164</v>
      </c>
      <c r="CD86">
        <v>9301</v>
      </c>
      <c r="CE86" t="s">
        <v>89</v>
      </c>
      <c r="CF86" s="3">
        <v>44068</v>
      </c>
      <c r="CI86">
        <v>1</v>
      </c>
      <c r="CJ86" t="s">
        <v>408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"GAB2000114"</f>
        <v>GAB2000114</v>
      </c>
      <c r="F87" s="3">
        <v>44061</v>
      </c>
      <c r="G87">
        <v>202102</v>
      </c>
      <c r="H87" t="s">
        <v>75</v>
      </c>
      <c r="I87" t="s">
        <v>76</v>
      </c>
      <c r="J87" t="s">
        <v>77</v>
      </c>
      <c r="K87" t="s">
        <v>78</v>
      </c>
      <c r="L87" t="s">
        <v>207</v>
      </c>
      <c r="M87" t="s">
        <v>208</v>
      </c>
      <c r="N87" t="s">
        <v>230</v>
      </c>
      <c r="O87" t="s">
        <v>82</v>
      </c>
      <c r="P87" t="str">
        <f>"CT061702                      "</f>
        <v xml:space="preserve">CT061702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6.28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48.15</v>
      </c>
      <c r="BM87">
        <v>7.22</v>
      </c>
      <c r="BN87">
        <v>55.37</v>
      </c>
      <c r="BO87">
        <v>55.37</v>
      </c>
      <c r="BQ87" t="s">
        <v>338</v>
      </c>
      <c r="BR87" t="s">
        <v>84</v>
      </c>
      <c r="BS87" s="3">
        <v>44062</v>
      </c>
      <c r="BT87" s="4">
        <v>0.59236111111111112</v>
      </c>
      <c r="BU87" t="s">
        <v>409</v>
      </c>
      <c r="BV87" t="s">
        <v>90</v>
      </c>
      <c r="BW87" t="s">
        <v>139</v>
      </c>
      <c r="BX87" t="s">
        <v>410</v>
      </c>
      <c r="BY87">
        <v>1200</v>
      </c>
      <c r="CA87" t="s">
        <v>411</v>
      </c>
      <c r="CC87" t="s">
        <v>208</v>
      </c>
      <c r="CD87">
        <v>2196</v>
      </c>
      <c r="CE87" t="s">
        <v>89</v>
      </c>
      <c r="CF87" s="3">
        <v>44063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"GAB2000107"</f>
        <v>GAB2000107</v>
      </c>
      <c r="F88" s="3">
        <v>44061</v>
      </c>
      <c r="G88">
        <v>202102</v>
      </c>
      <c r="H88" t="s">
        <v>75</v>
      </c>
      <c r="I88" t="s">
        <v>76</v>
      </c>
      <c r="J88" t="s">
        <v>77</v>
      </c>
      <c r="K88" t="s">
        <v>78</v>
      </c>
      <c r="L88" t="s">
        <v>75</v>
      </c>
      <c r="M88" t="s">
        <v>76</v>
      </c>
      <c r="N88" t="s">
        <v>412</v>
      </c>
      <c r="O88" t="s">
        <v>82</v>
      </c>
      <c r="P88" t="str">
        <f>"CT061675                      "</f>
        <v xml:space="preserve">CT061675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4.91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2.4</v>
      </c>
      <c r="BK88">
        <v>3</v>
      </c>
      <c r="BL88">
        <v>37.619999999999997</v>
      </c>
      <c r="BM88">
        <v>5.64</v>
      </c>
      <c r="BN88">
        <v>43.26</v>
      </c>
      <c r="BO88">
        <v>43.26</v>
      </c>
      <c r="BQ88" t="s">
        <v>413</v>
      </c>
      <c r="BR88" t="s">
        <v>84</v>
      </c>
      <c r="BS88" s="3">
        <v>44062</v>
      </c>
      <c r="BT88" s="4">
        <v>0.64583333333333337</v>
      </c>
      <c r="BU88" t="s">
        <v>414</v>
      </c>
      <c r="BV88" t="s">
        <v>90</v>
      </c>
      <c r="BW88" t="s">
        <v>96</v>
      </c>
      <c r="BX88" t="s">
        <v>175</v>
      </c>
      <c r="BY88">
        <v>12230.46</v>
      </c>
      <c r="CA88" t="s">
        <v>103</v>
      </c>
      <c r="CC88" t="s">
        <v>76</v>
      </c>
      <c r="CD88">
        <v>7800</v>
      </c>
      <c r="CE88" t="s">
        <v>89</v>
      </c>
      <c r="CF88" s="3">
        <v>44063</v>
      </c>
      <c r="CI88">
        <v>1</v>
      </c>
      <c r="CJ88">
        <v>1</v>
      </c>
      <c r="CK88">
        <v>22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"GAB2000115"</f>
        <v>GAB2000115</v>
      </c>
      <c r="F89" s="3">
        <v>44061</v>
      </c>
      <c r="G89">
        <v>202102</v>
      </c>
      <c r="H89" t="s">
        <v>75</v>
      </c>
      <c r="I89" t="s">
        <v>76</v>
      </c>
      <c r="J89" t="s">
        <v>77</v>
      </c>
      <c r="K89" t="s">
        <v>78</v>
      </c>
      <c r="L89" t="s">
        <v>91</v>
      </c>
      <c r="M89" t="s">
        <v>92</v>
      </c>
      <c r="N89" t="s">
        <v>93</v>
      </c>
      <c r="O89" t="s">
        <v>82</v>
      </c>
      <c r="P89" t="str">
        <f>"002291                        "</f>
        <v xml:space="preserve">002291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6.28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1.6</v>
      </c>
      <c r="BK89">
        <v>2</v>
      </c>
      <c r="BL89">
        <v>48.15</v>
      </c>
      <c r="BM89">
        <v>7.22</v>
      </c>
      <c r="BN89">
        <v>55.37</v>
      </c>
      <c r="BO89">
        <v>55.37</v>
      </c>
      <c r="BQ89" t="s">
        <v>94</v>
      </c>
      <c r="BR89" t="s">
        <v>84</v>
      </c>
      <c r="BS89" s="3">
        <v>44062</v>
      </c>
      <c r="BT89" s="4">
        <v>0.38194444444444442</v>
      </c>
      <c r="BU89" t="s">
        <v>95</v>
      </c>
      <c r="BV89" t="s">
        <v>86</v>
      </c>
      <c r="BY89">
        <v>7971.32</v>
      </c>
      <c r="CA89" t="s">
        <v>98</v>
      </c>
      <c r="CC89" t="s">
        <v>92</v>
      </c>
      <c r="CD89">
        <v>6001</v>
      </c>
      <c r="CE89" t="s">
        <v>89</v>
      </c>
      <c r="CF89" s="3">
        <v>44062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"GAB2000110"</f>
        <v>GAB2000110</v>
      </c>
      <c r="F90" s="3">
        <v>44061</v>
      </c>
      <c r="G90">
        <v>202102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288</v>
      </c>
      <c r="O90" t="s">
        <v>82</v>
      </c>
      <c r="P90" t="str">
        <f>"CT061686                      "</f>
        <v xml:space="preserve">CT061686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4.91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37.619999999999997</v>
      </c>
      <c r="BM90">
        <v>5.64</v>
      </c>
      <c r="BN90">
        <v>43.26</v>
      </c>
      <c r="BO90">
        <v>43.26</v>
      </c>
      <c r="BQ90" t="s">
        <v>415</v>
      </c>
      <c r="BR90" t="s">
        <v>84</v>
      </c>
      <c r="BS90" s="3">
        <v>44062</v>
      </c>
      <c r="BT90" s="4">
        <v>0.4381944444444445</v>
      </c>
      <c r="BU90" t="s">
        <v>416</v>
      </c>
      <c r="BV90" t="s">
        <v>86</v>
      </c>
      <c r="BY90">
        <v>1200</v>
      </c>
      <c r="CA90" t="s">
        <v>283</v>
      </c>
      <c r="CC90" t="s">
        <v>76</v>
      </c>
      <c r="CD90">
        <v>7975</v>
      </c>
      <c r="CE90" t="s">
        <v>89</v>
      </c>
      <c r="CF90" s="3">
        <v>44063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"GAB2000116"</f>
        <v>GAB2000116</v>
      </c>
      <c r="F91" s="3">
        <v>44061</v>
      </c>
      <c r="G91">
        <v>202102</v>
      </c>
      <c r="H91" t="s">
        <v>75</v>
      </c>
      <c r="I91" t="s">
        <v>76</v>
      </c>
      <c r="J91" t="s">
        <v>77</v>
      </c>
      <c r="K91" t="s">
        <v>78</v>
      </c>
      <c r="L91" t="s">
        <v>91</v>
      </c>
      <c r="M91" t="s">
        <v>92</v>
      </c>
      <c r="N91" t="s">
        <v>417</v>
      </c>
      <c r="O91" t="s">
        <v>82</v>
      </c>
      <c r="P91" t="str">
        <f>"002323                        "</f>
        <v xml:space="preserve">002323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6.28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1.2</v>
      </c>
      <c r="BK91">
        <v>1.5</v>
      </c>
      <c r="BL91">
        <v>48.15</v>
      </c>
      <c r="BM91">
        <v>7.22</v>
      </c>
      <c r="BN91">
        <v>55.37</v>
      </c>
      <c r="BO91">
        <v>55.37</v>
      </c>
      <c r="BQ91" t="s">
        <v>285</v>
      </c>
      <c r="BR91" t="s">
        <v>84</v>
      </c>
      <c r="BS91" s="3">
        <v>44062</v>
      </c>
      <c r="BT91" s="4">
        <v>0.59583333333333333</v>
      </c>
      <c r="BU91" t="s">
        <v>418</v>
      </c>
      <c r="BV91" t="s">
        <v>90</v>
      </c>
      <c r="BW91" t="s">
        <v>96</v>
      </c>
      <c r="BX91" t="s">
        <v>97</v>
      </c>
      <c r="BY91">
        <v>6248.7</v>
      </c>
      <c r="CA91" t="s">
        <v>287</v>
      </c>
      <c r="CC91" t="s">
        <v>92</v>
      </c>
      <c r="CD91">
        <v>6001</v>
      </c>
      <c r="CE91" t="s">
        <v>89</v>
      </c>
      <c r="CF91" s="3">
        <v>44062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"GAB2000109"</f>
        <v>GAB2000109</v>
      </c>
      <c r="F92" s="3">
        <v>44061</v>
      </c>
      <c r="G92">
        <v>202102</v>
      </c>
      <c r="H92" t="s">
        <v>75</v>
      </c>
      <c r="I92" t="s">
        <v>76</v>
      </c>
      <c r="J92" t="s">
        <v>77</v>
      </c>
      <c r="K92" t="s">
        <v>78</v>
      </c>
      <c r="L92" t="s">
        <v>419</v>
      </c>
      <c r="M92" t="s">
        <v>420</v>
      </c>
      <c r="N92" t="s">
        <v>421</v>
      </c>
      <c r="O92" t="s">
        <v>82</v>
      </c>
      <c r="P92" t="str">
        <f>"CT061681                      "</f>
        <v xml:space="preserve">CT061681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14.92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2.2000000000000002</v>
      </c>
      <c r="BK92">
        <v>2.5</v>
      </c>
      <c r="BL92">
        <v>114.36</v>
      </c>
      <c r="BM92">
        <v>17.149999999999999</v>
      </c>
      <c r="BN92">
        <v>131.51</v>
      </c>
      <c r="BO92">
        <v>131.51</v>
      </c>
      <c r="BQ92" t="s">
        <v>422</v>
      </c>
      <c r="BR92" t="s">
        <v>84</v>
      </c>
      <c r="BS92" s="3">
        <v>44062</v>
      </c>
      <c r="BT92" s="4">
        <v>0.39583333333333331</v>
      </c>
      <c r="BU92" t="s">
        <v>423</v>
      </c>
      <c r="BV92" t="s">
        <v>86</v>
      </c>
      <c r="BY92">
        <v>11118.8</v>
      </c>
      <c r="CA92" t="s">
        <v>424</v>
      </c>
      <c r="CC92" t="s">
        <v>420</v>
      </c>
      <c r="CD92">
        <v>9700</v>
      </c>
      <c r="CE92" t="s">
        <v>89</v>
      </c>
      <c r="CI92">
        <v>1</v>
      </c>
      <c r="CJ92">
        <v>1</v>
      </c>
      <c r="CK92">
        <v>23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"GAB2000112"</f>
        <v>GAB2000112</v>
      </c>
      <c r="F93" s="3">
        <v>44061</v>
      </c>
      <c r="G93">
        <v>202102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318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4.91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37.619999999999997</v>
      </c>
      <c r="BM93">
        <v>5.64</v>
      </c>
      <c r="BN93">
        <v>43.26</v>
      </c>
      <c r="BO93">
        <v>43.26</v>
      </c>
      <c r="BQ93" t="s">
        <v>425</v>
      </c>
      <c r="BR93" t="s">
        <v>84</v>
      </c>
      <c r="BS93" s="3">
        <v>44062</v>
      </c>
      <c r="BT93" s="4">
        <v>0.4284722222222222</v>
      </c>
      <c r="BU93" t="s">
        <v>426</v>
      </c>
      <c r="BV93" t="s">
        <v>86</v>
      </c>
      <c r="BY93">
        <v>1200</v>
      </c>
      <c r="CA93" t="s">
        <v>427</v>
      </c>
      <c r="CC93" t="s">
        <v>76</v>
      </c>
      <c r="CD93">
        <v>7550</v>
      </c>
      <c r="CE93" t="s">
        <v>89</v>
      </c>
      <c r="CF93" s="3">
        <v>44063</v>
      </c>
      <c r="CI93">
        <v>1</v>
      </c>
      <c r="CJ93">
        <v>1</v>
      </c>
      <c r="CK93">
        <v>22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"GAB2000111"</f>
        <v>GAB2000111</v>
      </c>
      <c r="F94" s="3">
        <v>44061</v>
      </c>
      <c r="G94">
        <v>202102</v>
      </c>
      <c r="H94" t="s">
        <v>75</v>
      </c>
      <c r="I94" t="s">
        <v>76</v>
      </c>
      <c r="J94" t="s">
        <v>77</v>
      </c>
      <c r="K94" t="s">
        <v>78</v>
      </c>
      <c r="L94" t="s">
        <v>201</v>
      </c>
      <c r="M94" t="s">
        <v>202</v>
      </c>
      <c r="N94" t="s">
        <v>428</v>
      </c>
      <c r="O94" t="s">
        <v>82</v>
      </c>
      <c r="P94" t="str">
        <f>"CT061687                      "</f>
        <v xml:space="preserve">CT061687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17.66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2.6</v>
      </c>
      <c r="BK94">
        <v>3</v>
      </c>
      <c r="BL94">
        <v>135.41999999999999</v>
      </c>
      <c r="BM94">
        <v>20.309999999999999</v>
      </c>
      <c r="BN94">
        <v>155.72999999999999</v>
      </c>
      <c r="BO94">
        <v>155.72999999999999</v>
      </c>
      <c r="BQ94" t="s">
        <v>204</v>
      </c>
      <c r="BR94" t="s">
        <v>84</v>
      </c>
      <c r="BS94" s="3">
        <v>44062</v>
      </c>
      <c r="BT94" s="4">
        <v>0.4375</v>
      </c>
      <c r="BU94" t="s">
        <v>429</v>
      </c>
      <c r="BV94" t="s">
        <v>86</v>
      </c>
      <c r="BY94">
        <v>12789.09</v>
      </c>
      <c r="CA94" t="s">
        <v>206</v>
      </c>
      <c r="CC94" t="s">
        <v>202</v>
      </c>
      <c r="CD94">
        <v>555</v>
      </c>
      <c r="CE94" t="s">
        <v>89</v>
      </c>
      <c r="CF94" s="3">
        <v>44062</v>
      </c>
      <c r="CI94">
        <v>1</v>
      </c>
      <c r="CJ94">
        <v>1</v>
      </c>
      <c r="CK94">
        <v>23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"GAB2000118"</f>
        <v>GAB2000118</v>
      </c>
      <c r="F95" s="3">
        <v>44062</v>
      </c>
      <c r="G95">
        <v>202102</v>
      </c>
      <c r="H95" t="s">
        <v>75</v>
      </c>
      <c r="I95" t="s">
        <v>76</v>
      </c>
      <c r="J95" t="s">
        <v>77</v>
      </c>
      <c r="K95" t="s">
        <v>78</v>
      </c>
      <c r="L95" t="s">
        <v>331</v>
      </c>
      <c r="M95" t="s">
        <v>332</v>
      </c>
      <c r="N95" t="s">
        <v>333</v>
      </c>
      <c r="O95" t="s">
        <v>82</v>
      </c>
      <c r="P95" t="str">
        <f>"CT061635                      "</f>
        <v xml:space="preserve">CT061635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17.440000000000001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3.8</v>
      </c>
      <c r="BK95">
        <v>4</v>
      </c>
      <c r="BL95">
        <v>133.68</v>
      </c>
      <c r="BM95">
        <v>20.05</v>
      </c>
      <c r="BN95">
        <v>153.72999999999999</v>
      </c>
      <c r="BO95">
        <v>153.72999999999999</v>
      </c>
      <c r="BQ95" t="s">
        <v>430</v>
      </c>
      <c r="BR95" t="s">
        <v>84</v>
      </c>
      <c r="BS95" s="3">
        <v>44063</v>
      </c>
      <c r="BT95" s="4">
        <v>0.69861111111111107</v>
      </c>
      <c r="BU95" t="s">
        <v>431</v>
      </c>
      <c r="BV95" t="s">
        <v>90</v>
      </c>
      <c r="BW95" t="s">
        <v>96</v>
      </c>
      <c r="BX95" t="s">
        <v>175</v>
      </c>
      <c r="BY95">
        <v>19200</v>
      </c>
      <c r="CA95" t="s">
        <v>336</v>
      </c>
      <c r="CC95" t="s">
        <v>332</v>
      </c>
      <c r="CD95">
        <v>7140</v>
      </c>
      <c r="CE95" t="s">
        <v>89</v>
      </c>
      <c r="CF95" s="3">
        <v>44064</v>
      </c>
      <c r="CI95">
        <v>1</v>
      </c>
      <c r="CJ95">
        <v>1</v>
      </c>
      <c r="CK95">
        <v>24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"GAB2000120"</f>
        <v>GAB2000120</v>
      </c>
      <c r="F96" s="3">
        <v>44062</v>
      </c>
      <c r="G96">
        <v>202102</v>
      </c>
      <c r="H96" t="s">
        <v>75</v>
      </c>
      <c r="I96" t="s">
        <v>76</v>
      </c>
      <c r="J96" t="s">
        <v>77</v>
      </c>
      <c r="K96" t="s">
        <v>78</v>
      </c>
      <c r="L96" t="s">
        <v>273</v>
      </c>
      <c r="M96" t="s">
        <v>274</v>
      </c>
      <c r="N96" t="s">
        <v>432</v>
      </c>
      <c r="O96" t="s">
        <v>82</v>
      </c>
      <c r="P96" t="str">
        <f>"CT061710                      "</f>
        <v xml:space="preserve">CT061710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7.85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2.4</v>
      </c>
      <c r="BK96">
        <v>2.5</v>
      </c>
      <c r="BL96">
        <v>60.18</v>
      </c>
      <c r="BM96">
        <v>9.0299999999999994</v>
      </c>
      <c r="BN96">
        <v>69.209999999999994</v>
      </c>
      <c r="BO96">
        <v>69.209999999999994</v>
      </c>
      <c r="BQ96" t="s">
        <v>433</v>
      </c>
      <c r="BR96" t="s">
        <v>84</v>
      </c>
      <c r="BS96" s="3">
        <v>44064</v>
      </c>
      <c r="BT96" s="4">
        <v>0.4201388888888889</v>
      </c>
      <c r="BU96" t="s">
        <v>434</v>
      </c>
      <c r="BV96" t="s">
        <v>90</v>
      </c>
      <c r="BW96" t="s">
        <v>278</v>
      </c>
      <c r="BX96" t="s">
        <v>279</v>
      </c>
      <c r="BY96">
        <v>12000</v>
      </c>
      <c r="CA96" t="s">
        <v>435</v>
      </c>
      <c r="CC96" t="s">
        <v>274</v>
      </c>
      <c r="CD96">
        <v>8301</v>
      </c>
      <c r="CE96" t="s">
        <v>89</v>
      </c>
      <c r="CI96">
        <v>1</v>
      </c>
      <c r="CJ96">
        <v>2</v>
      </c>
      <c r="CK96">
        <v>21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"GAB2000117"</f>
        <v>GAB2000117</v>
      </c>
      <c r="F97" s="3">
        <v>44062</v>
      </c>
      <c r="G97">
        <v>202102</v>
      </c>
      <c r="H97" t="s">
        <v>75</v>
      </c>
      <c r="I97" t="s">
        <v>76</v>
      </c>
      <c r="J97" t="s">
        <v>77</v>
      </c>
      <c r="K97" t="s">
        <v>78</v>
      </c>
      <c r="L97" t="s">
        <v>436</v>
      </c>
      <c r="M97" t="s">
        <v>437</v>
      </c>
      <c r="N97" t="s">
        <v>438</v>
      </c>
      <c r="O97" t="s">
        <v>82</v>
      </c>
      <c r="P97" t="str">
        <f>"002327                        "</f>
        <v xml:space="preserve">002327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9.42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2.6</v>
      </c>
      <c r="BK97">
        <v>3</v>
      </c>
      <c r="BL97">
        <v>72.209999999999994</v>
      </c>
      <c r="BM97">
        <v>10.83</v>
      </c>
      <c r="BN97">
        <v>83.04</v>
      </c>
      <c r="BO97">
        <v>83.04</v>
      </c>
      <c r="BQ97" t="s">
        <v>439</v>
      </c>
      <c r="BR97" t="s">
        <v>84</v>
      </c>
      <c r="BS97" s="3">
        <v>44063</v>
      </c>
      <c r="BT97" s="4">
        <v>0.3923611111111111</v>
      </c>
      <c r="BU97" t="s">
        <v>440</v>
      </c>
      <c r="BV97" t="s">
        <v>86</v>
      </c>
      <c r="BY97">
        <v>13200</v>
      </c>
      <c r="CA97" t="s">
        <v>283</v>
      </c>
      <c r="CC97" t="s">
        <v>437</v>
      </c>
      <c r="CD97">
        <v>2158</v>
      </c>
      <c r="CE97" t="s">
        <v>89</v>
      </c>
      <c r="CF97" s="3">
        <v>44063</v>
      </c>
      <c r="CI97">
        <v>1</v>
      </c>
      <c r="CJ97">
        <v>1</v>
      </c>
      <c r="CK97">
        <v>21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"GAB2000123"</f>
        <v>GAB2000123</v>
      </c>
      <c r="F98" s="3">
        <v>44062</v>
      </c>
      <c r="G98">
        <v>202102</v>
      </c>
      <c r="H98" t="s">
        <v>75</v>
      </c>
      <c r="I98" t="s">
        <v>76</v>
      </c>
      <c r="J98" t="s">
        <v>77</v>
      </c>
      <c r="K98" t="s">
        <v>78</v>
      </c>
      <c r="L98" t="s">
        <v>75</v>
      </c>
      <c r="M98" t="s">
        <v>76</v>
      </c>
      <c r="N98" t="s">
        <v>126</v>
      </c>
      <c r="O98" t="s">
        <v>82</v>
      </c>
      <c r="P98" t="str">
        <f>"CT061661                      "</f>
        <v xml:space="preserve">CT061661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4.91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0.3</v>
      </c>
      <c r="BJ98">
        <v>4.2</v>
      </c>
      <c r="BK98">
        <v>5</v>
      </c>
      <c r="BL98">
        <v>37.619999999999997</v>
      </c>
      <c r="BM98">
        <v>5.64</v>
      </c>
      <c r="BN98">
        <v>43.26</v>
      </c>
      <c r="BO98">
        <v>43.26</v>
      </c>
      <c r="BQ98" t="s">
        <v>127</v>
      </c>
      <c r="BR98" t="s">
        <v>84</v>
      </c>
      <c r="BS98" s="3">
        <v>44063</v>
      </c>
      <c r="BT98" s="4">
        <v>0.43541666666666662</v>
      </c>
      <c r="BU98" t="s">
        <v>128</v>
      </c>
      <c r="BV98" t="s">
        <v>86</v>
      </c>
      <c r="BY98">
        <v>21052.71</v>
      </c>
      <c r="CA98" t="s">
        <v>129</v>
      </c>
      <c r="CC98" t="s">
        <v>76</v>
      </c>
      <c r="CD98">
        <v>7441</v>
      </c>
      <c r="CE98" t="s">
        <v>89</v>
      </c>
      <c r="CF98" s="3">
        <v>44064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"GAB2000122"</f>
        <v>GAB2000122</v>
      </c>
      <c r="F99" s="3">
        <v>44062</v>
      </c>
      <c r="G99">
        <v>202102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412</v>
      </c>
      <c r="O99" t="s">
        <v>82</v>
      </c>
      <c r="P99" t="str">
        <f>"CT061717                      "</f>
        <v xml:space="preserve">CT061717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4.91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2</v>
      </c>
      <c r="BK99">
        <v>2</v>
      </c>
      <c r="BL99">
        <v>37.619999999999997</v>
      </c>
      <c r="BM99">
        <v>5.64</v>
      </c>
      <c r="BN99">
        <v>43.26</v>
      </c>
      <c r="BO99">
        <v>43.26</v>
      </c>
      <c r="BQ99" t="s">
        <v>413</v>
      </c>
      <c r="BR99" t="s">
        <v>84</v>
      </c>
      <c r="BS99" s="3">
        <v>44063</v>
      </c>
      <c r="BT99" s="4">
        <v>0.52222222222222225</v>
      </c>
      <c r="BU99" t="s">
        <v>441</v>
      </c>
      <c r="BV99" t="s">
        <v>90</v>
      </c>
      <c r="BW99" t="s">
        <v>96</v>
      </c>
      <c r="BX99" t="s">
        <v>175</v>
      </c>
      <c r="BY99">
        <v>10239.1</v>
      </c>
      <c r="CA99" t="s">
        <v>103</v>
      </c>
      <c r="CC99" t="s">
        <v>76</v>
      </c>
      <c r="CD99">
        <v>7800</v>
      </c>
      <c r="CE99" t="s">
        <v>89</v>
      </c>
      <c r="CF99" s="3">
        <v>44064</v>
      </c>
      <c r="CI99">
        <v>1</v>
      </c>
      <c r="CJ99">
        <v>1</v>
      </c>
      <c r="CK99">
        <v>22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"GAB2000124"</f>
        <v>GAB2000124</v>
      </c>
      <c r="F100" s="3">
        <v>44062</v>
      </c>
      <c r="G100">
        <v>202102</v>
      </c>
      <c r="H100" t="s">
        <v>75</v>
      </c>
      <c r="I100" t="s">
        <v>76</v>
      </c>
      <c r="J100" t="s">
        <v>77</v>
      </c>
      <c r="K100" t="s">
        <v>78</v>
      </c>
      <c r="L100" t="s">
        <v>152</v>
      </c>
      <c r="M100" t="s">
        <v>153</v>
      </c>
      <c r="N100" t="s">
        <v>154</v>
      </c>
      <c r="O100" t="s">
        <v>82</v>
      </c>
      <c r="P100" t="str">
        <f>"CT061706                      "</f>
        <v xml:space="preserve">CT061706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17.66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1.2</v>
      </c>
      <c r="BJ100">
        <v>2.7</v>
      </c>
      <c r="BK100">
        <v>3</v>
      </c>
      <c r="BL100">
        <v>135.41999999999999</v>
      </c>
      <c r="BM100">
        <v>20.309999999999999</v>
      </c>
      <c r="BN100">
        <v>155.72999999999999</v>
      </c>
      <c r="BO100">
        <v>155.72999999999999</v>
      </c>
      <c r="BQ100" t="s">
        <v>442</v>
      </c>
      <c r="BR100" t="s">
        <v>84</v>
      </c>
      <c r="BS100" s="3">
        <v>44063</v>
      </c>
      <c r="BT100" s="4">
        <v>0.41319444444444442</v>
      </c>
      <c r="BU100" t="s">
        <v>156</v>
      </c>
      <c r="BV100" t="s">
        <v>86</v>
      </c>
      <c r="BY100">
        <v>13299</v>
      </c>
      <c r="BZ100" t="s">
        <v>30</v>
      </c>
      <c r="CA100" t="s">
        <v>291</v>
      </c>
      <c r="CC100" t="s">
        <v>153</v>
      </c>
      <c r="CD100">
        <v>250</v>
      </c>
      <c r="CE100" t="s">
        <v>110</v>
      </c>
      <c r="CF100" s="3">
        <v>44063</v>
      </c>
      <c r="CI100">
        <v>1</v>
      </c>
      <c r="CJ100">
        <v>1</v>
      </c>
      <c r="CK100">
        <v>23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"GAB2000121"</f>
        <v>GAB2000121</v>
      </c>
      <c r="F101" s="3">
        <v>44062</v>
      </c>
      <c r="G101">
        <v>202102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257</v>
      </c>
      <c r="O101" t="s">
        <v>82</v>
      </c>
      <c r="P101" t="str">
        <f>"CT061715                      "</f>
        <v xml:space="preserve">CT061715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4.91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0.4</v>
      </c>
      <c r="BJ101">
        <v>2.7</v>
      </c>
      <c r="BK101">
        <v>3</v>
      </c>
      <c r="BL101">
        <v>37.619999999999997</v>
      </c>
      <c r="BM101">
        <v>5.64</v>
      </c>
      <c r="BN101">
        <v>43.26</v>
      </c>
      <c r="BO101">
        <v>43.26</v>
      </c>
      <c r="BQ101" t="s">
        <v>258</v>
      </c>
      <c r="BR101" t="s">
        <v>84</v>
      </c>
      <c r="BS101" s="3">
        <v>44063</v>
      </c>
      <c r="BT101" s="4">
        <v>0.41666666666666669</v>
      </c>
      <c r="BU101" t="s">
        <v>259</v>
      </c>
      <c r="BV101" t="s">
        <v>86</v>
      </c>
      <c r="BY101">
        <v>13450.05</v>
      </c>
      <c r="CA101" t="s">
        <v>225</v>
      </c>
      <c r="CC101" t="s">
        <v>76</v>
      </c>
      <c r="CD101">
        <v>7441</v>
      </c>
      <c r="CE101" t="s">
        <v>89</v>
      </c>
      <c r="CF101" s="3">
        <v>44064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"GAB2000119"</f>
        <v>GAB2000119</v>
      </c>
      <c r="F102" s="3">
        <v>44062</v>
      </c>
      <c r="G102">
        <v>202102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315</v>
      </c>
      <c r="O102" t="s">
        <v>82</v>
      </c>
      <c r="P102" t="str">
        <f>"CT061647   CT061611           "</f>
        <v xml:space="preserve">CT061647   CT061611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4.91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0.3</v>
      </c>
      <c r="BJ102">
        <v>1.8</v>
      </c>
      <c r="BK102">
        <v>2</v>
      </c>
      <c r="BL102">
        <v>37.619999999999997</v>
      </c>
      <c r="BM102">
        <v>5.64</v>
      </c>
      <c r="BN102">
        <v>43.26</v>
      </c>
      <c r="BO102">
        <v>43.26</v>
      </c>
      <c r="BQ102" t="s">
        <v>443</v>
      </c>
      <c r="BR102" t="s">
        <v>84</v>
      </c>
      <c r="BS102" s="3">
        <v>44063</v>
      </c>
      <c r="BT102" s="4">
        <v>0.41666666666666669</v>
      </c>
      <c r="BU102" t="s">
        <v>444</v>
      </c>
      <c r="BV102" t="s">
        <v>86</v>
      </c>
      <c r="BY102">
        <v>8842.68</v>
      </c>
      <c r="CC102" t="s">
        <v>76</v>
      </c>
      <c r="CD102">
        <v>7806</v>
      </c>
      <c r="CE102" t="s">
        <v>110</v>
      </c>
      <c r="CF102" s="3">
        <v>44064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"GAB2000125"</f>
        <v>GAB2000125</v>
      </c>
      <c r="F103" s="3">
        <v>44062</v>
      </c>
      <c r="G103">
        <v>202102</v>
      </c>
      <c r="H103" t="s">
        <v>75</v>
      </c>
      <c r="I103" t="s">
        <v>76</v>
      </c>
      <c r="J103" t="s">
        <v>77</v>
      </c>
      <c r="K103" t="s">
        <v>78</v>
      </c>
      <c r="L103" t="s">
        <v>120</v>
      </c>
      <c r="M103" t="s">
        <v>121</v>
      </c>
      <c r="N103" t="s">
        <v>122</v>
      </c>
      <c r="O103" t="s">
        <v>82</v>
      </c>
      <c r="P103" t="str">
        <f>"CT061707   CT061718           "</f>
        <v xml:space="preserve">CT061707   CT061718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12.17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0.7</v>
      </c>
      <c r="BJ103">
        <v>2</v>
      </c>
      <c r="BK103">
        <v>2</v>
      </c>
      <c r="BL103">
        <v>93.29</v>
      </c>
      <c r="BM103">
        <v>13.99</v>
      </c>
      <c r="BN103">
        <v>107.28</v>
      </c>
      <c r="BO103">
        <v>107.28</v>
      </c>
      <c r="BQ103" t="s">
        <v>123</v>
      </c>
      <c r="BR103" t="s">
        <v>84</v>
      </c>
      <c r="BS103" s="3">
        <v>44063</v>
      </c>
      <c r="BT103" s="4">
        <v>0.4861111111111111</v>
      </c>
      <c r="BU103" t="s">
        <v>124</v>
      </c>
      <c r="BV103" t="s">
        <v>90</v>
      </c>
      <c r="BY103">
        <v>10126.379999999999</v>
      </c>
      <c r="BZ103" t="s">
        <v>30</v>
      </c>
      <c r="CA103" t="s">
        <v>180</v>
      </c>
      <c r="CC103" t="s">
        <v>121</v>
      </c>
      <c r="CD103">
        <v>2745</v>
      </c>
      <c r="CE103" t="s">
        <v>110</v>
      </c>
      <c r="CF103" s="3">
        <v>44067</v>
      </c>
      <c r="CI103">
        <v>1</v>
      </c>
      <c r="CJ103">
        <v>1</v>
      </c>
      <c r="CK103">
        <v>23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"GAB2000127"</f>
        <v>GAB2000127</v>
      </c>
      <c r="F104" s="3">
        <v>44062</v>
      </c>
      <c r="G104">
        <v>202102</v>
      </c>
      <c r="H104" t="s">
        <v>75</v>
      </c>
      <c r="I104" t="s">
        <v>76</v>
      </c>
      <c r="J104" t="s">
        <v>77</v>
      </c>
      <c r="K104" t="s">
        <v>78</v>
      </c>
      <c r="L104" t="s">
        <v>445</v>
      </c>
      <c r="M104" t="s">
        <v>446</v>
      </c>
      <c r="N104" t="s">
        <v>447</v>
      </c>
      <c r="O104" t="s">
        <v>82</v>
      </c>
      <c r="P104" t="str">
        <f>"002122 002332                 "</f>
        <v xml:space="preserve">002122 002332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12.17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0.9</v>
      </c>
      <c r="BJ104">
        <v>1.8</v>
      </c>
      <c r="BK104">
        <v>2</v>
      </c>
      <c r="BL104">
        <v>93.29</v>
      </c>
      <c r="BM104">
        <v>13.99</v>
      </c>
      <c r="BN104">
        <v>107.28</v>
      </c>
      <c r="BO104">
        <v>107.28</v>
      </c>
      <c r="BQ104" t="s">
        <v>100</v>
      </c>
      <c r="BR104" t="s">
        <v>84</v>
      </c>
      <c r="BS104" s="3">
        <v>44063</v>
      </c>
      <c r="BT104" s="4">
        <v>0.49305555555555558</v>
      </c>
      <c r="BU104" t="s">
        <v>448</v>
      </c>
      <c r="BV104" t="s">
        <v>86</v>
      </c>
      <c r="BY104">
        <v>9143.31</v>
      </c>
      <c r="CC104" t="s">
        <v>446</v>
      </c>
      <c r="CD104">
        <v>1739</v>
      </c>
      <c r="CE104" t="s">
        <v>110</v>
      </c>
      <c r="CF104" s="3">
        <v>44064</v>
      </c>
      <c r="CI104">
        <v>1</v>
      </c>
      <c r="CJ104">
        <v>1</v>
      </c>
      <c r="CK104">
        <v>23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"GAB2000126"</f>
        <v>GAB2000126</v>
      </c>
      <c r="F105" s="3">
        <v>44062</v>
      </c>
      <c r="G105">
        <v>202102</v>
      </c>
      <c r="H105" t="s">
        <v>75</v>
      </c>
      <c r="I105" t="s">
        <v>76</v>
      </c>
      <c r="J105" t="s">
        <v>77</v>
      </c>
      <c r="K105" t="s">
        <v>78</v>
      </c>
      <c r="L105" t="s">
        <v>449</v>
      </c>
      <c r="M105" t="s">
        <v>450</v>
      </c>
      <c r="N105" t="s">
        <v>451</v>
      </c>
      <c r="O105" t="s">
        <v>82</v>
      </c>
      <c r="P105" t="str">
        <f>"002331                        "</f>
        <v xml:space="preserve">002331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14.92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2.2999999999999998</v>
      </c>
      <c r="BK105">
        <v>2.5</v>
      </c>
      <c r="BL105">
        <v>114.36</v>
      </c>
      <c r="BM105">
        <v>17.149999999999999</v>
      </c>
      <c r="BN105">
        <v>131.51</v>
      </c>
      <c r="BO105">
        <v>131.51</v>
      </c>
      <c r="BQ105" t="s">
        <v>94</v>
      </c>
      <c r="BR105" t="s">
        <v>84</v>
      </c>
      <c r="BS105" s="3">
        <v>44063</v>
      </c>
      <c r="BT105" s="4">
        <v>0.43611111111111112</v>
      </c>
      <c r="BU105" t="s">
        <v>452</v>
      </c>
      <c r="BV105" t="s">
        <v>86</v>
      </c>
      <c r="BY105">
        <v>11405.52</v>
      </c>
      <c r="CC105" t="s">
        <v>450</v>
      </c>
      <c r="CD105">
        <v>9499</v>
      </c>
      <c r="CE105" t="s">
        <v>89</v>
      </c>
      <c r="CF105" s="3">
        <v>44067</v>
      </c>
      <c r="CI105">
        <v>1</v>
      </c>
      <c r="CJ105">
        <v>1</v>
      </c>
      <c r="CK105">
        <v>23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"009940256213"</f>
        <v>009940256213</v>
      </c>
      <c r="F106" s="3">
        <v>44063</v>
      </c>
      <c r="G106">
        <v>202102</v>
      </c>
      <c r="H106" t="s">
        <v>75</v>
      </c>
      <c r="I106" t="s">
        <v>76</v>
      </c>
      <c r="J106" t="s">
        <v>176</v>
      </c>
      <c r="K106" t="s">
        <v>78</v>
      </c>
      <c r="L106" t="s">
        <v>75</v>
      </c>
      <c r="M106" t="s">
        <v>76</v>
      </c>
      <c r="N106" t="s">
        <v>453</v>
      </c>
      <c r="O106" t="s">
        <v>82</v>
      </c>
      <c r="P106" t="str">
        <f>"061741                        "</f>
        <v xml:space="preserve">061741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4.91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1.8</v>
      </c>
      <c r="BK106">
        <v>2</v>
      </c>
      <c r="BL106">
        <v>37.619999999999997</v>
      </c>
      <c r="BM106">
        <v>5.64</v>
      </c>
      <c r="BN106">
        <v>43.26</v>
      </c>
      <c r="BO106">
        <v>43.26</v>
      </c>
      <c r="BQ106" t="s">
        <v>127</v>
      </c>
      <c r="BR106" t="s">
        <v>178</v>
      </c>
      <c r="BS106" s="3">
        <v>44064</v>
      </c>
      <c r="BT106" s="4">
        <v>0.42708333333333331</v>
      </c>
      <c r="BU106" t="s">
        <v>454</v>
      </c>
      <c r="BV106" t="s">
        <v>86</v>
      </c>
      <c r="BY106">
        <v>9031.2800000000007</v>
      </c>
      <c r="BZ106" t="s">
        <v>102</v>
      </c>
      <c r="CA106" t="s">
        <v>455</v>
      </c>
      <c r="CC106" t="s">
        <v>76</v>
      </c>
      <c r="CD106">
        <v>7441</v>
      </c>
      <c r="CE106" t="s">
        <v>309</v>
      </c>
      <c r="CF106" s="3">
        <v>44067</v>
      </c>
      <c r="CI106">
        <v>1</v>
      </c>
      <c r="CJ106">
        <v>1</v>
      </c>
      <c r="CK106">
        <v>22</v>
      </c>
      <c r="CL106" t="s">
        <v>90</v>
      </c>
    </row>
    <row r="107" spans="1:90" x14ac:dyDescent="0.3">
      <c r="A107" t="s">
        <v>301</v>
      </c>
      <c r="B107" t="s">
        <v>73</v>
      </c>
      <c r="C107" t="s">
        <v>74</v>
      </c>
      <c r="E107" t="str">
        <f>"009940288998"</f>
        <v>009940288998</v>
      </c>
      <c r="F107" s="3">
        <v>44063</v>
      </c>
      <c r="G107">
        <v>202102</v>
      </c>
      <c r="H107" t="s">
        <v>190</v>
      </c>
      <c r="I107" t="s">
        <v>191</v>
      </c>
      <c r="J107" t="s">
        <v>456</v>
      </c>
      <c r="K107" t="s">
        <v>78</v>
      </c>
      <c r="L107" t="s">
        <v>75</v>
      </c>
      <c r="M107" t="s">
        <v>76</v>
      </c>
      <c r="N107" t="s">
        <v>303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15.69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4.8</v>
      </c>
      <c r="BK107">
        <v>5</v>
      </c>
      <c r="BL107">
        <v>120.32</v>
      </c>
      <c r="BM107">
        <v>18.05</v>
      </c>
      <c r="BN107">
        <v>138.37</v>
      </c>
      <c r="BO107">
        <v>138.37</v>
      </c>
      <c r="BQ107" t="s">
        <v>457</v>
      </c>
      <c r="BR107" t="s">
        <v>305</v>
      </c>
      <c r="BS107" s="3">
        <v>44067</v>
      </c>
      <c r="BT107" s="4">
        <v>0.46180555555555558</v>
      </c>
      <c r="BU107" t="s">
        <v>458</v>
      </c>
      <c r="BV107" t="s">
        <v>90</v>
      </c>
      <c r="BW107" t="s">
        <v>96</v>
      </c>
      <c r="BX107" t="s">
        <v>175</v>
      </c>
      <c r="BY107">
        <v>24000</v>
      </c>
      <c r="BZ107" t="s">
        <v>102</v>
      </c>
      <c r="CA107" t="s">
        <v>308</v>
      </c>
      <c r="CC107" t="s">
        <v>76</v>
      </c>
      <c r="CD107">
        <v>8000</v>
      </c>
      <c r="CE107" t="s">
        <v>309</v>
      </c>
      <c r="CF107" s="3">
        <v>44068</v>
      </c>
      <c r="CI107">
        <v>1</v>
      </c>
      <c r="CJ107">
        <v>2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"009940256214"</f>
        <v>009940256214</v>
      </c>
      <c r="F108" s="3">
        <v>44063</v>
      </c>
      <c r="G108">
        <v>202102</v>
      </c>
      <c r="H108" t="s">
        <v>75</v>
      </c>
      <c r="I108" t="s">
        <v>76</v>
      </c>
      <c r="J108" t="s">
        <v>176</v>
      </c>
      <c r="K108" t="s">
        <v>78</v>
      </c>
      <c r="L108" t="s">
        <v>79</v>
      </c>
      <c r="M108" t="s">
        <v>80</v>
      </c>
      <c r="N108" t="s">
        <v>459</v>
      </c>
      <c r="O108" t="s">
        <v>82</v>
      </c>
      <c r="P108" t="str">
        <f>"061724                        "</f>
        <v xml:space="preserve">061724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7.85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0.6</v>
      </c>
      <c r="BJ108">
        <v>2.1</v>
      </c>
      <c r="BK108">
        <v>2.5</v>
      </c>
      <c r="BL108">
        <v>60.18</v>
      </c>
      <c r="BM108">
        <v>9.0299999999999994</v>
      </c>
      <c r="BN108">
        <v>69.209999999999994</v>
      </c>
      <c r="BO108">
        <v>69.209999999999994</v>
      </c>
      <c r="BQ108" t="s">
        <v>83</v>
      </c>
      <c r="BR108" t="s">
        <v>178</v>
      </c>
      <c r="BS108" s="3">
        <v>44064</v>
      </c>
      <c r="BT108" s="4">
        <v>0.47083333333333338</v>
      </c>
      <c r="BU108" t="s">
        <v>85</v>
      </c>
      <c r="BV108" t="s">
        <v>86</v>
      </c>
      <c r="BY108">
        <v>10711.44</v>
      </c>
      <c r="BZ108" t="s">
        <v>87</v>
      </c>
      <c r="CA108" t="s">
        <v>88</v>
      </c>
      <c r="CC108" t="s">
        <v>80</v>
      </c>
      <c r="CD108">
        <v>1475</v>
      </c>
      <c r="CE108" t="s">
        <v>309</v>
      </c>
      <c r="CF108" s="3">
        <v>44064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"009940256215"</f>
        <v>009940256215</v>
      </c>
      <c r="F109" s="3">
        <v>44063</v>
      </c>
      <c r="G109">
        <v>202102</v>
      </c>
      <c r="H109" t="s">
        <v>75</v>
      </c>
      <c r="I109" t="s">
        <v>76</v>
      </c>
      <c r="J109" t="s">
        <v>176</v>
      </c>
      <c r="K109" t="s">
        <v>78</v>
      </c>
      <c r="L109" t="s">
        <v>130</v>
      </c>
      <c r="M109" t="s">
        <v>131</v>
      </c>
      <c r="N109" t="s">
        <v>460</v>
      </c>
      <c r="O109" t="s">
        <v>82</v>
      </c>
      <c r="P109" t="str">
        <f>"061733                        "</f>
        <v xml:space="preserve">061733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17.66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0.9</v>
      </c>
      <c r="BJ109">
        <v>2.9</v>
      </c>
      <c r="BK109">
        <v>3</v>
      </c>
      <c r="BL109">
        <v>135.41999999999999</v>
      </c>
      <c r="BM109">
        <v>20.309999999999999</v>
      </c>
      <c r="BN109">
        <v>155.72999999999999</v>
      </c>
      <c r="BO109">
        <v>155.72999999999999</v>
      </c>
      <c r="BQ109" t="s">
        <v>133</v>
      </c>
      <c r="BR109" t="s">
        <v>178</v>
      </c>
      <c r="BS109" s="3">
        <v>44064</v>
      </c>
      <c r="BT109" s="4">
        <v>0.39305555555555555</v>
      </c>
      <c r="BU109" t="s">
        <v>461</v>
      </c>
      <c r="BV109" t="s">
        <v>86</v>
      </c>
      <c r="BY109">
        <v>14524.8</v>
      </c>
      <c r="BZ109" t="s">
        <v>87</v>
      </c>
      <c r="CC109" t="s">
        <v>131</v>
      </c>
      <c r="CD109">
        <v>1983</v>
      </c>
      <c r="CE109" t="s">
        <v>309</v>
      </c>
      <c r="CF109" s="3">
        <v>44065</v>
      </c>
      <c r="CI109">
        <v>1</v>
      </c>
      <c r="CJ109">
        <v>1</v>
      </c>
      <c r="CK109">
        <v>23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"009940256216"</f>
        <v>009940256216</v>
      </c>
      <c r="F110" s="3">
        <v>44063</v>
      </c>
      <c r="G110">
        <v>202102</v>
      </c>
      <c r="H110" t="s">
        <v>75</v>
      </c>
      <c r="I110" t="s">
        <v>76</v>
      </c>
      <c r="J110" t="s">
        <v>176</v>
      </c>
      <c r="K110" t="s">
        <v>78</v>
      </c>
      <c r="L110" t="s">
        <v>75</v>
      </c>
      <c r="M110" t="s">
        <v>76</v>
      </c>
      <c r="N110" t="s">
        <v>462</v>
      </c>
      <c r="O110" t="s">
        <v>82</v>
      </c>
      <c r="P110" t="str">
        <f>"061743                        "</f>
        <v xml:space="preserve">061743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4.91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1.7</v>
      </c>
      <c r="BK110">
        <v>2</v>
      </c>
      <c r="BL110">
        <v>37.619999999999997</v>
      </c>
      <c r="BM110">
        <v>5.64</v>
      </c>
      <c r="BN110">
        <v>43.26</v>
      </c>
      <c r="BO110">
        <v>43.26</v>
      </c>
      <c r="BQ110" t="s">
        <v>149</v>
      </c>
      <c r="BR110" t="s">
        <v>178</v>
      </c>
      <c r="BS110" s="3">
        <v>44064</v>
      </c>
      <c r="BT110" s="4">
        <v>0.67152777777777783</v>
      </c>
      <c r="BU110" t="s">
        <v>463</v>
      </c>
      <c r="BV110" t="s">
        <v>90</v>
      </c>
      <c r="BW110" t="s">
        <v>96</v>
      </c>
      <c r="BX110" t="s">
        <v>464</v>
      </c>
      <c r="BY110">
        <v>8599.4699999999993</v>
      </c>
      <c r="BZ110" t="s">
        <v>102</v>
      </c>
      <c r="CA110" t="s">
        <v>103</v>
      </c>
      <c r="CC110" t="s">
        <v>76</v>
      </c>
      <c r="CD110">
        <v>7800</v>
      </c>
      <c r="CE110" t="s">
        <v>309</v>
      </c>
      <c r="CF110" s="3">
        <v>44067</v>
      </c>
      <c r="CI110">
        <v>1</v>
      </c>
      <c r="CJ110">
        <v>1</v>
      </c>
      <c r="CK110">
        <v>22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"GAB2000133"</f>
        <v>GAB2000133</v>
      </c>
      <c r="F111" s="3">
        <v>44064</v>
      </c>
      <c r="G111">
        <v>202102</v>
      </c>
      <c r="H111" t="s">
        <v>75</v>
      </c>
      <c r="I111" t="s">
        <v>76</v>
      </c>
      <c r="J111" t="s">
        <v>77</v>
      </c>
      <c r="K111" t="s">
        <v>78</v>
      </c>
      <c r="L111" t="s">
        <v>130</v>
      </c>
      <c r="M111" t="s">
        <v>131</v>
      </c>
      <c r="N111" t="s">
        <v>465</v>
      </c>
      <c r="O111" t="s">
        <v>82</v>
      </c>
      <c r="P111" t="str">
        <f>"CT061749                      "</f>
        <v xml:space="preserve">CT061749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14.92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2.2000000000000002</v>
      </c>
      <c r="BK111">
        <v>2.5</v>
      </c>
      <c r="BL111">
        <v>114.36</v>
      </c>
      <c r="BM111">
        <v>17.149999999999999</v>
      </c>
      <c r="BN111">
        <v>131.51</v>
      </c>
      <c r="BO111">
        <v>131.51</v>
      </c>
      <c r="BQ111" t="s">
        <v>133</v>
      </c>
      <c r="BR111" t="s">
        <v>84</v>
      </c>
      <c r="BS111" s="3">
        <v>44067</v>
      </c>
      <c r="BT111" s="4">
        <v>0.40277777777777773</v>
      </c>
      <c r="BU111" t="s">
        <v>466</v>
      </c>
      <c r="BV111" t="s">
        <v>86</v>
      </c>
      <c r="BY111">
        <v>11223.3</v>
      </c>
      <c r="BZ111" t="s">
        <v>30</v>
      </c>
      <c r="CC111" t="s">
        <v>131</v>
      </c>
      <c r="CD111">
        <v>1982</v>
      </c>
      <c r="CE111" t="s">
        <v>89</v>
      </c>
      <c r="CF111" s="3">
        <v>44068</v>
      </c>
      <c r="CI111">
        <v>1</v>
      </c>
      <c r="CJ111">
        <v>1</v>
      </c>
      <c r="CK111">
        <v>23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"GAB2000130"</f>
        <v>GAB2000130</v>
      </c>
      <c r="F112" s="3">
        <v>44064</v>
      </c>
      <c r="G112">
        <v>202102</v>
      </c>
      <c r="H112" t="s">
        <v>75</v>
      </c>
      <c r="I112" t="s">
        <v>76</v>
      </c>
      <c r="J112" t="s">
        <v>77</v>
      </c>
      <c r="K112" t="s">
        <v>78</v>
      </c>
      <c r="L112" t="s">
        <v>419</v>
      </c>
      <c r="M112" t="s">
        <v>420</v>
      </c>
      <c r="N112" t="s">
        <v>421</v>
      </c>
      <c r="O112" t="s">
        <v>82</v>
      </c>
      <c r="P112" t="str">
        <f>"CT061750                      "</f>
        <v xml:space="preserve">CT061750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14.92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2.2999999999999998</v>
      </c>
      <c r="BK112">
        <v>2.5</v>
      </c>
      <c r="BL112">
        <v>114.36</v>
      </c>
      <c r="BM112">
        <v>17.149999999999999</v>
      </c>
      <c r="BN112">
        <v>131.51</v>
      </c>
      <c r="BO112">
        <v>131.51</v>
      </c>
      <c r="BQ112" t="s">
        <v>422</v>
      </c>
      <c r="BR112" t="s">
        <v>84</v>
      </c>
      <c r="BS112" s="3">
        <v>44067</v>
      </c>
      <c r="BT112" s="4">
        <v>0.37638888888888888</v>
      </c>
      <c r="BU112" t="s">
        <v>467</v>
      </c>
      <c r="BV112" t="s">
        <v>86</v>
      </c>
      <c r="BY112">
        <v>11612.76</v>
      </c>
      <c r="BZ112" t="s">
        <v>102</v>
      </c>
      <c r="CA112" t="s">
        <v>468</v>
      </c>
      <c r="CC112" t="s">
        <v>420</v>
      </c>
      <c r="CD112">
        <v>9700</v>
      </c>
      <c r="CE112" t="s">
        <v>89</v>
      </c>
      <c r="CF112" s="3">
        <v>44067</v>
      </c>
      <c r="CI112">
        <v>1</v>
      </c>
      <c r="CJ112">
        <v>1</v>
      </c>
      <c r="CK112">
        <v>23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"GAB2000129"</f>
        <v>GAB2000129</v>
      </c>
      <c r="F113" s="3">
        <v>44064</v>
      </c>
      <c r="G113">
        <v>202102</v>
      </c>
      <c r="H113" t="s">
        <v>75</v>
      </c>
      <c r="I113" t="s">
        <v>76</v>
      </c>
      <c r="J113" t="s">
        <v>77</v>
      </c>
      <c r="K113" t="s">
        <v>78</v>
      </c>
      <c r="L113" t="s">
        <v>469</v>
      </c>
      <c r="M113" t="s">
        <v>470</v>
      </c>
      <c r="N113" t="s">
        <v>471</v>
      </c>
      <c r="O113" t="s">
        <v>82</v>
      </c>
      <c r="P113" t="str">
        <f>"MICHELL.F                     "</f>
        <v xml:space="preserve">MICHELL.F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6.28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1.7</v>
      </c>
      <c r="BK113">
        <v>2</v>
      </c>
      <c r="BL113">
        <v>48.15</v>
      </c>
      <c r="BM113">
        <v>7.22</v>
      </c>
      <c r="BN113">
        <v>55.37</v>
      </c>
      <c r="BO113">
        <v>55.37</v>
      </c>
      <c r="BQ113" t="s">
        <v>472</v>
      </c>
      <c r="BR113" t="s">
        <v>84</v>
      </c>
      <c r="BS113" s="3">
        <v>44067</v>
      </c>
      <c r="BT113" s="4">
        <v>0.3611111111111111</v>
      </c>
      <c r="BU113" t="s">
        <v>473</v>
      </c>
      <c r="BV113" t="s">
        <v>86</v>
      </c>
      <c r="BY113">
        <v>8475.5</v>
      </c>
      <c r="CC113" t="s">
        <v>470</v>
      </c>
      <c r="CD113">
        <v>1682</v>
      </c>
      <c r="CE113" t="s">
        <v>89</v>
      </c>
      <c r="CF113" s="3">
        <v>44068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"GAB2000131"</f>
        <v>GAB2000131</v>
      </c>
      <c r="F114" s="3">
        <v>44064</v>
      </c>
      <c r="G114">
        <v>202102</v>
      </c>
      <c r="H114" t="s">
        <v>75</v>
      </c>
      <c r="I114" t="s">
        <v>76</v>
      </c>
      <c r="J114" t="s">
        <v>77</v>
      </c>
      <c r="K114" t="s">
        <v>78</v>
      </c>
      <c r="L114" t="s">
        <v>79</v>
      </c>
      <c r="M114" t="s">
        <v>80</v>
      </c>
      <c r="N114" t="s">
        <v>474</v>
      </c>
      <c r="O114" t="s">
        <v>82</v>
      </c>
      <c r="P114" t="str">
        <f>"CT061754                      "</f>
        <v xml:space="preserve">CT061754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6.28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1.5</v>
      </c>
      <c r="BK114">
        <v>1.5</v>
      </c>
      <c r="BL114">
        <v>48.15</v>
      </c>
      <c r="BM114">
        <v>7.22</v>
      </c>
      <c r="BN114">
        <v>55.37</v>
      </c>
      <c r="BO114">
        <v>55.37</v>
      </c>
      <c r="BQ114" t="s">
        <v>83</v>
      </c>
      <c r="BR114" t="s">
        <v>84</v>
      </c>
      <c r="BS114" s="3">
        <v>44067</v>
      </c>
      <c r="BT114" s="4">
        <v>0.5625</v>
      </c>
      <c r="BU114" t="s">
        <v>475</v>
      </c>
      <c r="BV114" t="s">
        <v>90</v>
      </c>
      <c r="BW114" t="s">
        <v>476</v>
      </c>
      <c r="BX114" t="s">
        <v>477</v>
      </c>
      <c r="BY114">
        <v>7681.7</v>
      </c>
      <c r="BZ114" t="s">
        <v>30</v>
      </c>
      <c r="CA114" t="s">
        <v>88</v>
      </c>
      <c r="CC114" t="s">
        <v>80</v>
      </c>
      <c r="CD114">
        <v>1475</v>
      </c>
      <c r="CE114" t="s">
        <v>89</v>
      </c>
      <c r="CF114" s="3">
        <v>44069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"GAB2000132"</f>
        <v>GAB2000132</v>
      </c>
      <c r="F115" s="3">
        <v>44064</v>
      </c>
      <c r="G115">
        <v>202102</v>
      </c>
      <c r="H115" t="s">
        <v>75</v>
      </c>
      <c r="I115" t="s">
        <v>76</v>
      </c>
      <c r="J115" t="s">
        <v>77</v>
      </c>
      <c r="K115" t="s">
        <v>78</v>
      </c>
      <c r="L115" t="s">
        <v>75</v>
      </c>
      <c r="M115" t="s">
        <v>76</v>
      </c>
      <c r="N115" t="s">
        <v>126</v>
      </c>
      <c r="O115" t="s">
        <v>82</v>
      </c>
      <c r="P115" t="str">
        <f>"CT061764                      "</f>
        <v xml:space="preserve">CT061764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4.91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0.5</v>
      </c>
      <c r="BJ115">
        <v>2</v>
      </c>
      <c r="BK115">
        <v>2</v>
      </c>
      <c r="BL115">
        <v>37.619999999999997</v>
      </c>
      <c r="BM115">
        <v>5.64</v>
      </c>
      <c r="BN115">
        <v>43.26</v>
      </c>
      <c r="BO115">
        <v>43.26</v>
      </c>
      <c r="BQ115" t="s">
        <v>127</v>
      </c>
      <c r="BR115" t="s">
        <v>84</v>
      </c>
      <c r="BS115" s="3">
        <v>44067</v>
      </c>
      <c r="BT115" s="4">
        <v>0.43611111111111112</v>
      </c>
      <c r="BU115" t="s">
        <v>128</v>
      </c>
      <c r="BV115" t="s">
        <v>86</v>
      </c>
      <c r="BY115">
        <v>10235.959999999999</v>
      </c>
      <c r="CA115" t="s">
        <v>129</v>
      </c>
      <c r="CC115" t="s">
        <v>76</v>
      </c>
      <c r="CD115">
        <v>7441</v>
      </c>
      <c r="CE115" t="s">
        <v>89</v>
      </c>
      <c r="CF115" s="3">
        <v>44068</v>
      </c>
      <c r="CI115">
        <v>1</v>
      </c>
      <c r="CJ115">
        <v>1</v>
      </c>
      <c r="CK115">
        <v>22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"GAB2000128"</f>
        <v>GAB2000128</v>
      </c>
      <c r="F116" s="3">
        <v>44064</v>
      </c>
      <c r="G116">
        <v>202102</v>
      </c>
      <c r="H116" t="s">
        <v>75</v>
      </c>
      <c r="I116" t="s">
        <v>76</v>
      </c>
      <c r="J116" t="s">
        <v>77</v>
      </c>
      <c r="K116" t="s">
        <v>78</v>
      </c>
      <c r="L116" t="s">
        <v>104</v>
      </c>
      <c r="M116" t="s">
        <v>105</v>
      </c>
      <c r="N116" t="s">
        <v>478</v>
      </c>
      <c r="O116" t="s">
        <v>82</v>
      </c>
      <c r="P116" t="str">
        <f>"CT061746                      "</f>
        <v xml:space="preserve">CT061746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6.28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1.9</v>
      </c>
      <c r="BK116">
        <v>2</v>
      </c>
      <c r="BL116">
        <v>48.15</v>
      </c>
      <c r="BM116">
        <v>7.22</v>
      </c>
      <c r="BN116">
        <v>55.37</v>
      </c>
      <c r="BO116">
        <v>55.37</v>
      </c>
      <c r="BQ116" t="s">
        <v>479</v>
      </c>
      <c r="BR116" t="s">
        <v>84</v>
      </c>
      <c r="BS116" s="3">
        <v>44068</v>
      </c>
      <c r="BT116" s="4">
        <v>0.40972222222222227</v>
      </c>
      <c r="BU116" t="s">
        <v>480</v>
      </c>
      <c r="BV116" t="s">
        <v>90</v>
      </c>
      <c r="BY116">
        <v>9354.9599999999991</v>
      </c>
      <c r="CA116" t="s">
        <v>481</v>
      </c>
      <c r="CC116" t="s">
        <v>105</v>
      </c>
      <c r="CD116">
        <v>9459</v>
      </c>
      <c r="CE116" t="s">
        <v>89</v>
      </c>
      <c r="CF116" s="3">
        <v>44070</v>
      </c>
      <c r="CI116">
        <v>1</v>
      </c>
      <c r="CJ116">
        <v>2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"GAB2000134"</f>
        <v>GAB2000134</v>
      </c>
      <c r="F117" s="3">
        <v>44067</v>
      </c>
      <c r="G117">
        <v>202102</v>
      </c>
      <c r="H117" t="s">
        <v>75</v>
      </c>
      <c r="I117" t="s">
        <v>76</v>
      </c>
      <c r="J117" t="s">
        <v>77</v>
      </c>
      <c r="K117" t="s">
        <v>78</v>
      </c>
      <c r="L117" t="s">
        <v>75</v>
      </c>
      <c r="M117" t="s">
        <v>76</v>
      </c>
      <c r="N117" t="s">
        <v>412</v>
      </c>
      <c r="O117" t="s">
        <v>82</v>
      </c>
      <c r="P117" t="str">
        <f>"CT061674                      "</f>
        <v xml:space="preserve">CT061674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4.91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2.8</v>
      </c>
      <c r="BK117">
        <v>3</v>
      </c>
      <c r="BL117">
        <v>37.619999999999997</v>
      </c>
      <c r="BM117">
        <v>5.64</v>
      </c>
      <c r="BN117">
        <v>43.26</v>
      </c>
      <c r="BO117">
        <v>43.26</v>
      </c>
      <c r="BQ117" t="s">
        <v>413</v>
      </c>
      <c r="BR117" t="s">
        <v>84</v>
      </c>
      <c r="BS117" s="3">
        <v>44068</v>
      </c>
      <c r="BT117" s="4">
        <v>0.60555555555555551</v>
      </c>
      <c r="BU117" t="s">
        <v>482</v>
      </c>
      <c r="BV117" t="s">
        <v>90</v>
      </c>
      <c r="BW117" t="s">
        <v>96</v>
      </c>
      <c r="BX117" t="s">
        <v>175</v>
      </c>
      <c r="BY117">
        <v>13922.56</v>
      </c>
      <c r="CA117" t="s">
        <v>103</v>
      </c>
      <c r="CC117" t="s">
        <v>76</v>
      </c>
      <c r="CD117">
        <v>7800</v>
      </c>
      <c r="CE117" t="s">
        <v>89</v>
      </c>
      <c r="CF117" s="3">
        <v>44069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"GAB2000135"</f>
        <v>GAB2000135</v>
      </c>
      <c r="F118" s="3">
        <v>44067</v>
      </c>
      <c r="G118">
        <v>202102</v>
      </c>
      <c r="H118" t="s">
        <v>75</v>
      </c>
      <c r="I118" t="s">
        <v>76</v>
      </c>
      <c r="J118" t="s">
        <v>77</v>
      </c>
      <c r="K118" t="s">
        <v>78</v>
      </c>
      <c r="L118" t="s">
        <v>397</v>
      </c>
      <c r="M118" t="s">
        <v>398</v>
      </c>
      <c r="N118" t="s">
        <v>399</v>
      </c>
      <c r="O118" t="s">
        <v>82</v>
      </c>
      <c r="P118" t="str">
        <f>"CT061770                      "</f>
        <v xml:space="preserve">CT061770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14.92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2.4</v>
      </c>
      <c r="BK118">
        <v>2.5</v>
      </c>
      <c r="BL118">
        <v>114.36</v>
      </c>
      <c r="BM118">
        <v>17.149999999999999</v>
      </c>
      <c r="BN118">
        <v>131.51</v>
      </c>
      <c r="BO118">
        <v>131.51</v>
      </c>
      <c r="BQ118" t="s">
        <v>400</v>
      </c>
      <c r="BR118" t="s">
        <v>84</v>
      </c>
      <c r="BS118" s="3">
        <v>44068</v>
      </c>
      <c r="BT118" s="4">
        <v>0.41666666666666669</v>
      </c>
      <c r="BU118" t="s">
        <v>483</v>
      </c>
      <c r="BV118" t="s">
        <v>86</v>
      </c>
      <c r="BY118">
        <v>11956.7</v>
      </c>
      <c r="CC118" t="s">
        <v>398</v>
      </c>
      <c r="CD118">
        <v>2515</v>
      </c>
      <c r="CE118" t="s">
        <v>110</v>
      </c>
      <c r="CF118" s="3">
        <v>44071</v>
      </c>
      <c r="CI118">
        <v>1</v>
      </c>
      <c r="CJ118">
        <v>1</v>
      </c>
      <c r="CK118">
        <v>23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"GAB2000136"</f>
        <v>GAB2000136</v>
      </c>
      <c r="F119" s="3">
        <v>44067</v>
      </c>
      <c r="G119">
        <v>202102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148</v>
      </c>
      <c r="O119" t="s">
        <v>82</v>
      </c>
      <c r="P119" t="str">
        <f>"CT061776                      "</f>
        <v xml:space="preserve">CT061776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4.91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0.4</v>
      </c>
      <c r="BJ119">
        <v>3</v>
      </c>
      <c r="BK119">
        <v>3</v>
      </c>
      <c r="BL119">
        <v>37.619999999999997</v>
      </c>
      <c r="BM119">
        <v>5.64</v>
      </c>
      <c r="BN119">
        <v>43.26</v>
      </c>
      <c r="BO119">
        <v>43.26</v>
      </c>
      <c r="BQ119" t="s">
        <v>149</v>
      </c>
      <c r="BR119" t="s">
        <v>84</v>
      </c>
      <c r="BS119" s="3">
        <v>44068</v>
      </c>
      <c r="BT119" s="4">
        <v>0.60555555555555551</v>
      </c>
      <c r="BU119" t="s">
        <v>174</v>
      </c>
      <c r="BV119" t="s">
        <v>90</v>
      </c>
      <c r="BW119" t="s">
        <v>96</v>
      </c>
      <c r="BX119" t="s">
        <v>175</v>
      </c>
      <c r="BY119">
        <v>14913.36</v>
      </c>
      <c r="CA119" t="s">
        <v>103</v>
      </c>
      <c r="CC119" t="s">
        <v>76</v>
      </c>
      <c r="CD119">
        <v>7800</v>
      </c>
      <c r="CE119" t="s">
        <v>89</v>
      </c>
      <c r="CF119" s="3">
        <v>44069</v>
      </c>
      <c r="CI119">
        <v>1</v>
      </c>
      <c r="CJ119">
        <v>1</v>
      </c>
      <c r="CK119">
        <v>22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"GAB2000137"</f>
        <v>GAB2000137</v>
      </c>
      <c r="F120" s="3">
        <v>44067</v>
      </c>
      <c r="G120">
        <v>202102</v>
      </c>
      <c r="H120" t="s">
        <v>75</v>
      </c>
      <c r="I120" t="s">
        <v>76</v>
      </c>
      <c r="J120" t="s">
        <v>77</v>
      </c>
      <c r="K120" t="s">
        <v>78</v>
      </c>
      <c r="L120" t="s">
        <v>158</v>
      </c>
      <c r="M120" t="s">
        <v>159</v>
      </c>
      <c r="N120" t="s">
        <v>484</v>
      </c>
      <c r="O120" t="s">
        <v>82</v>
      </c>
      <c r="P120" t="str">
        <f>"CT061778                      "</f>
        <v xml:space="preserve">CT061778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4.91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1.9</v>
      </c>
      <c r="BK120">
        <v>2</v>
      </c>
      <c r="BL120">
        <v>37.619999999999997</v>
      </c>
      <c r="BM120">
        <v>5.64</v>
      </c>
      <c r="BN120">
        <v>43.26</v>
      </c>
      <c r="BO120">
        <v>43.26</v>
      </c>
      <c r="BQ120" t="s">
        <v>161</v>
      </c>
      <c r="BR120" t="s">
        <v>84</v>
      </c>
      <c r="BS120" s="3">
        <v>44068</v>
      </c>
      <c r="BT120" s="4">
        <v>0.41666666666666669</v>
      </c>
      <c r="BU120" t="s">
        <v>395</v>
      </c>
      <c r="BV120" t="s">
        <v>86</v>
      </c>
      <c r="BY120">
        <v>9501.1</v>
      </c>
      <c r="CA120" t="s">
        <v>396</v>
      </c>
      <c r="CC120" t="s">
        <v>159</v>
      </c>
      <c r="CD120">
        <v>7600</v>
      </c>
      <c r="CE120" t="s">
        <v>89</v>
      </c>
      <c r="CF120" s="3">
        <v>44069</v>
      </c>
      <c r="CI120">
        <v>1</v>
      </c>
      <c r="CJ120">
        <v>1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"GAB2000138"</f>
        <v>GAB2000138</v>
      </c>
      <c r="F121" s="3">
        <v>44067</v>
      </c>
      <c r="G121">
        <v>202102</v>
      </c>
      <c r="H121" t="s">
        <v>75</v>
      </c>
      <c r="I121" t="s">
        <v>76</v>
      </c>
      <c r="J121" t="s">
        <v>77</v>
      </c>
      <c r="K121" t="s">
        <v>78</v>
      </c>
      <c r="L121" t="s">
        <v>310</v>
      </c>
      <c r="M121" t="s">
        <v>311</v>
      </c>
      <c r="N121" t="s">
        <v>176</v>
      </c>
      <c r="O121" t="s">
        <v>82</v>
      </c>
      <c r="P121" t="str">
        <f>"MICHELLE                      "</f>
        <v xml:space="preserve">MICHELLE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9.42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2.6</v>
      </c>
      <c r="BK121">
        <v>3</v>
      </c>
      <c r="BL121">
        <v>72.209999999999994</v>
      </c>
      <c r="BM121">
        <v>10.83</v>
      </c>
      <c r="BN121">
        <v>83.04</v>
      </c>
      <c r="BO121">
        <v>83.04</v>
      </c>
      <c r="BQ121" t="s">
        <v>485</v>
      </c>
      <c r="BR121" t="s">
        <v>84</v>
      </c>
      <c r="BS121" s="3">
        <v>44068</v>
      </c>
      <c r="BT121" s="4">
        <v>0.40972222222222227</v>
      </c>
      <c r="BU121" t="s">
        <v>486</v>
      </c>
      <c r="BV121" t="s">
        <v>86</v>
      </c>
      <c r="BY121">
        <v>13194.3</v>
      </c>
      <c r="BZ121" t="s">
        <v>102</v>
      </c>
      <c r="CA121" t="s">
        <v>347</v>
      </c>
      <c r="CC121" t="s">
        <v>311</v>
      </c>
      <c r="CD121">
        <v>157</v>
      </c>
      <c r="CE121" t="s">
        <v>89</v>
      </c>
      <c r="CF121" s="3">
        <v>44068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"GAB2000144"</f>
        <v>GAB2000144</v>
      </c>
      <c r="F122" s="3">
        <v>44068</v>
      </c>
      <c r="G122">
        <v>202102</v>
      </c>
      <c r="H122" t="s">
        <v>75</v>
      </c>
      <c r="I122" t="s">
        <v>76</v>
      </c>
      <c r="J122" t="s">
        <v>77</v>
      </c>
      <c r="K122" t="s">
        <v>78</v>
      </c>
      <c r="L122" t="s">
        <v>397</v>
      </c>
      <c r="M122" t="s">
        <v>398</v>
      </c>
      <c r="N122" t="s">
        <v>399</v>
      </c>
      <c r="O122" t="s">
        <v>82</v>
      </c>
      <c r="P122" t="str">
        <f>"CT061809                      "</f>
        <v xml:space="preserve">CT061809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14.92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2.2999999999999998</v>
      </c>
      <c r="BK122">
        <v>2.5</v>
      </c>
      <c r="BL122">
        <v>114.36</v>
      </c>
      <c r="BM122">
        <v>17.149999999999999</v>
      </c>
      <c r="BN122">
        <v>131.51</v>
      </c>
      <c r="BO122">
        <v>131.51</v>
      </c>
      <c r="BQ122" t="s">
        <v>487</v>
      </c>
      <c r="BR122" t="s">
        <v>84</v>
      </c>
      <c r="BS122" s="3">
        <v>44069</v>
      </c>
      <c r="BT122" s="4">
        <v>0.57638888888888895</v>
      </c>
      <c r="BU122" t="s">
        <v>488</v>
      </c>
      <c r="BV122" t="s">
        <v>86</v>
      </c>
      <c r="BY122">
        <v>11682</v>
      </c>
      <c r="CC122" t="s">
        <v>398</v>
      </c>
      <c r="CD122">
        <v>2515</v>
      </c>
      <c r="CE122" t="s">
        <v>89</v>
      </c>
      <c r="CF122" s="3">
        <v>44070</v>
      </c>
      <c r="CI122">
        <v>1</v>
      </c>
      <c r="CJ122">
        <v>1</v>
      </c>
      <c r="CK122">
        <v>23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"GAB2000145"</f>
        <v>GAB2000145</v>
      </c>
      <c r="F123" s="3">
        <v>44068</v>
      </c>
      <c r="G123">
        <v>202102</v>
      </c>
      <c r="H123" t="s">
        <v>75</v>
      </c>
      <c r="I123" t="s">
        <v>76</v>
      </c>
      <c r="J123" t="s">
        <v>77</v>
      </c>
      <c r="K123" t="s">
        <v>78</v>
      </c>
      <c r="L123" t="s">
        <v>310</v>
      </c>
      <c r="M123" t="s">
        <v>311</v>
      </c>
      <c r="N123" t="s">
        <v>489</v>
      </c>
      <c r="O123" t="s">
        <v>82</v>
      </c>
      <c r="P123" t="str">
        <f>"002348                        "</f>
        <v xml:space="preserve">002348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6.28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0.4</v>
      </c>
      <c r="BJ123">
        <v>1.8</v>
      </c>
      <c r="BK123">
        <v>2</v>
      </c>
      <c r="BL123">
        <v>48.15</v>
      </c>
      <c r="BM123">
        <v>7.22</v>
      </c>
      <c r="BN123">
        <v>55.37</v>
      </c>
      <c r="BO123">
        <v>55.37</v>
      </c>
      <c r="BQ123" t="s">
        <v>490</v>
      </c>
      <c r="BR123" t="s">
        <v>84</v>
      </c>
      <c r="BS123" s="3">
        <v>44069</v>
      </c>
      <c r="BT123" s="4">
        <v>0.39583333333333331</v>
      </c>
      <c r="BU123" t="s">
        <v>491</v>
      </c>
      <c r="BV123" t="s">
        <v>86</v>
      </c>
      <c r="BY123">
        <v>9092.16</v>
      </c>
      <c r="CA123" t="s">
        <v>492</v>
      </c>
      <c r="CC123" t="s">
        <v>311</v>
      </c>
      <c r="CD123">
        <v>83</v>
      </c>
      <c r="CE123" t="s">
        <v>110</v>
      </c>
      <c r="CF123" s="3">
        <v>44069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"GAB2000146"</f>
        <v>GAB2000146</v>
      </c>
      <c r="F124" s="3">
        <v>44068</v>
      </c>
      <c r="G124">
        <v>202102</v>
      </c>
      <c r="H124" t="s">
        <v>75</v>
      </c>
      <c r="I124" t="s">
        <v>76</v>
      </c>
      <c r="J124" t="s">
        <v>77</v>
      </c>
      <c r="K124" t="s">
        <v>78</v>
      </c>
      <c r="L124" t="s">
        <v>91</v>
      </c>
      <c r="M124" t="s">
        <v>92</v>
      </c>
      <c r="N124" t="s">
        <v>417</v>
      </c>
      <c r="O124" t="s">
        <v>82</v>
      </c>
      <c r="P124" t="str">
        <f>"002347                        "</f>
        <v xml:space="preserve">002347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7.85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2.1</v>
      </c>
      <c r="BK124">
        <v>2.5</v>
      </c>
      <c r="BL124">
        <v>60.18</v>
      </c>
      <c r="BM124">
        <v>9.0299999999999994</v>
      </c>
      <c r="BN124">
        <v>69.209999999999994</v>
      </c>
      <c r="BO124">
        <v>69.209999999999994</v>
      </c>
      <c r="BQ124" t="s">
        <v>285</v>
      </c>
      <c r="BR124" t="s">
        <v>84</v>
      </c>
      <c r="BS124" s="3">
        <v>44069</v>
      </c>
      <c r="BT124" s="4">
        <v>0.66875000000000007</v>
      </c>
      <c r="BU124" t="s">
        <v>493</v>
      </c>
      <c r="BV124" t="s">
        <v>90</v>
      </c>
      <c r="BW124" t="s">
        <v>378</v>
      </c>
      <c r="BX124" t="s">
        <v>494</v>
      </c>
      <c r="BY124">
        <v>10368</v>
      </c>
      <c r="CA124" t="s">
        <v>495</v>
      </c>
      <c r="CC124" t="s">
        <v>92</v>
      </c>
      <c r="CD124">
        <v>6001</v>
      </c>
      <c r="CE124" t="s">
        <v>89</v>
      </c>
      <c r="CF124" s="3">
        <v>44069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"GAB2000147"</f>
        <v>GAB2000147</v>
      </c>
      <c r="F125" s="3">
        <v>44068</v>
      </c>
      <c r="G125">
        <v>202102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496</v>
      </c>
      <c r="O125" t="s">
        <v>82</v>
      </c>
      <c r="P125" t="str">
        <f>"002349                        "</f>
        <v xml:space="preserve">002349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4.91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2.7</v>
      </c>
      <c r="BK125">
        <v>3</v>
      </c>
      <c r="BL125">
        <v>37.619999999999997</v>
      </c>
      <c r="BM125">
        <v>5.64</v>
      </c>
      <c r="BN125">
        <v>43.26</v>
      </c>
      <c r="BO125">
        <v>43.26</v>
      </c>
      <c r="BQ125" t="s">
        <v>497</v>
      </c>
      <c r="BR125" t="s">
        <v>84</v>
      </c>
      <c r="BS125" s="3">
        <v>44069</v>
      </c>
      <c r="BT125" s="4">
        <v>0.44513888888888892</v>
      </c>
      <c r="BU125" t="s">
        <v>498</v>
      </c>
      <c r="BV125" t="s">
        <v>90</v>
      </c>
      <c r="BW125" t="s">
        <v>96</v>
      </c>
      <c r="BX125" t="s">
        <v>307</v>
      </c>
      <c r="BY125">
        <v>13733.86</v>
      </c>
      <c r="CA125" t="s">
        <v>103</v>
      </c>
      <c r="CC125" t="s">
        <v>76</v>
      </c>
      <c r="CD125">
        <v>7945</v>
      </c>
      <c r="CE125" t="s">
        <v>89</v>
      </c>
      <c r="CF125" s="3">
        <v>44070</v>
      </c>
      <c r="CI125">
        <v>1</v>
      </c>
      <c r="CJ125">
        <v>1</v>
      </c>
      <c r="CK125">
        <v>22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"GAB2000143"</f>
        <v>GAB2000143</v>
      </c>
      <c r="F126" s="3">
        <v>44068</v>
      </c>
      <c r="G126">
        <v>202102</v>
      </c>
      <c r="H126" t="s">
        <v>75</v>
      </c>
      <c r="I126" t="s">
        <v>76</v>
      </c>
      <c r="J126" t="s">
        <v>77</v>
      </c>
      <c r="K126" t="s">
        <v>78</v>
      </c>
      <c r="L126" t="s">
        <v>419</v>
      </c>
      <c r="M126" t="s">
        <v>420</v>
      </c>
      <c r="N126" t="s">
        <v>421</v>
      </c>
      <c r="O126" t="s">
        <v>82</v>
      </c>
      <c r="P126" t="str">
        <f>"CT061805                      "</f>
        <v xml:space="preserve">CT061805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14.92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2.4</v>
      </c>
      <c r="BK126">
        <v>2.5</v>
      </c>
      <c r="BL126">
        <v>114.36</v>
      </c>
      <c r="BM126">
        <v>17.149999999999999</v>
      </c>
      <c r="BN126">
        <v>131.51</v>
      </c>
      <c r="BO126">
        <v>131.51</v>
      </c>
      <c r="BQ126" t="s">
        <v>422</v>
      </c>
      <c r="BR126" t="s">
        <v>84</v>
      </c>
      <c r="BS126" s="3">
        <v>44069</v>
      </c>
      <c r="BT126" s="4">
        <v>0.42430555555555555</v>
      </c>
      <c r="BU126" t="s">
        <v>499</v>
      </c>
      <c r="BV126" t="s">
        <v>86</v>
      </c>
      <c r="BY126">
        <v>11783.52</v>
      </c>
      <c r="CA126" t="s">
        <v>424</v>
      </c>
      <c r="CC126" t="s">
        <v>420</v>
      </c>
      <c r="CD126">
        <v>9700</v>
      </c>
      <c r="CE126" t="s">
        <v>89</v>
      </c>
      <c r="CF126" s="3">
        <v>44070</v>
      </c>
      <c r="CI126">
        <v>1</v>
      </c>
      <c r="CJ126">
        <v>1</v>
      </c>
      <c r="CK126">
        <v>23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"GAB2000139"</f>
        <v>GAB2000139</v>
      </c>
      <c r="F127" s="3">
        <v>44068</v>
      </c>
      <c r="G127">
        <v>202102</v>
      </c>
      <c r="H127" t="s">
        <v>75</v>
      </c>
      <c r="I127" t="s">
        <v>76</v>
      </c>
      <c r="J127" t="s">
        <v>77</v>
      </c>
      <c r="K127" t="s">
        <v>78</v>
      </c>
      <c r="L127" t="s">
        <v>75</v>
      </c>
      <c r="M127" t="s">
        <v>76</v>
      </c>
      <c r="N127" t="s">
        <v>227</v>
      </c>
      <c r="O127" t="s">
        <v>82</v>
      </c>
      <c r="P127" t="str">
        <f>"CT061794                      "</f>
        <v xml:space="preserve">CT061794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4.91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2</v>
      </c>
      <c r="BK127">
        <v>2</v>
      </c>
      <c r="BL127">
        <v>37.619999999999997</v>
      </c>
      <c r="BM127">
        <v>5.64</v>
      </c>
      <c r="BN127">
        <v>43.26</v>
      </c>
      <c r="BO127">
        <v>43.26</v>
      </c>
      <c r="BQ127" t="s">
        <v>228</v>
      </c>
      <c r="BR127" t="s">
        <v>84</v>
      </c>
      <c r="BS127" s="3">
        <v>44069</v>
      </c>
      <c r="BT127" s="4">
        <v>0.43541666666666662</v>
      </c>
      <c r="BU127" t="s">
        <v>500</v>
      </c>
      <c r="BV127" t="s">
        <v>86</v>
      </c>
      <c r="BY127">
        <v>10034.280000000001</v>
      </c>
      <c r="CA127" t="s">
        <v>298</v>
      </c>
      <c r="CC127" t="s">
        <v>76</v>
      </c>
      <c r="CD127">
        <v>7550</v>
      </c>
      <c r="CE127" t="s">
        <v>89</v>
      </c>
      <c r="CF127" s="3">
        <v>44070</v>
      </c>
      <c r="CI127">
        <v>1</v>
      </c>
      <c r="CJ127">
        <v>1</v>
      </c>
      <c r="CK127">
        <v>22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"GAB2000142"</f>
        <v>GAB2000142</v>
      </c>
      <c r="F128" s="3">
        <v>44068</v>
      </c>
      <c r="G128">
        <v>202102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501</v>
      </c>
      <c r="O128" t="s">
        <v>82</v>
      </c>
      <c r="P128" t="str">
        <f>"CT061739 CT061668             "</f>
        <v xml:space="preserve">CT061739 CT061668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4.91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0.2</v>
      </c>
      <c r="BJ128">
        <v>2.2999999999999998</v>
      </c>
      <c r="BK128">
        <v>3</v>
      </c>
      <c r="BL128">
        <v>37.619999999999997</v>
      </c>
      <c r="BM128">
        <v>5.64</v>
      </c>
      <c r="BN128">
        <v>43.26</v>
      </c>
      <c r="BO128">
        <v>43.26</v>
      </c>
      <c r="BQ128" t="s">
        <v>502</v>
      </c>
      <c r="BR128" t="s">
        <v>84</v>
      </c>
      <c r="BS128" s="3">
        <v>44069</v>
      </c>
      <c r="BT128" s="4">
        <v>0.4069444444444445</v>
      </c>
      <c r="BU128" t="s">
        <v>503</v>
      </c>
      <c r="BV128" t="s">
        <v>86</v>
      </c>
      <c r="BY128">
        <v>11343</v>
      </c>
      <c r="CA128" t="s">
        <v>225</v>
      </c>
      <c r="CC128" t="s">
        <v>76</v>
      </c>
      <c r="CD128">
        <v>7441</v>
      </c>
      <c r="CE128" t="s">
        <v>89</v>
      </c>
      <c r="CF128" s="3">
        <v>44070</v>
      </c>
      <c r="CI128">
        <v>1</v>
      </c>
      <c r="CJ128">
        <v>1</v>
      </c>
      <c r="CK128">
        <v>22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"GAB2000141"</f>
        <v>GAB2000141</v>
      </c>
      <c r="F129" s="3">
        <v>44068</v>
      </c>
      <c r="G129">
        <v>202102</v>
      </c>
      <c r="H129" t="s">
        <v>75</v>
      </c>
      <c r="I129" t="s">
        <v>76</v>
      </c>
      <c r="J129" t="s">
        <v>77</v>
      </c>
      <c r="K129" t="s">
        <v>78</v>
      </c>
      <c r="L129" t="s">
        <v>75</v>
      </c>
      <c r="M129" t="s">
        <v>76</v>
      </c>
      <c r="N129" t="s">
        <v>148</v>
      </c>
      <c r="O129" t="s">
        <v>82</v>
      </c>
      <c r="P129" t="str">
        <f>"CT061803                      "</f>
        <v xml:space="preserve">CT061803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4.91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2.2000000000000002</v>
      </c>
      <c r="BK129">
        <v>3</v>
      </c>
      <c r="BL129">
        <v>37.619999999999997</v>
      </c>
      <c r="BM129">
        <v>5.64</v>
      </c>
      <c r="BN129">
        <v>43.26</v>
      </c>
      <c r="BO129">
        <v>43.26</v>
      </c>
      <c r="BQ129" t="s">
        <v>149</v>
      </c>
      <c r="BR129" t="s">
        <v>84</v>
      </c>
      <c r="BS129" s="3">
        <v>44069</v>
      </c>
      <c r="BT129" s="4">
        <v>0.54166666666666663</v>
      </c>
      <c r="BU129" t="s">
        <v>504</v>
      </c>
      <c r="BV129" t="s">
        <v>90</v>
      </c>
      <c r="BW129" t="s">
        <v>96</v>
      </c>
      <c r="BX129" t="s">
        <v>307</v>
      </c>
      <c r="BY129">
        <v>11128.29</v>
      </c>
      <c r="CA129" t="s">
        <v>103</v>
      </c>
      <c r="CC129" t="s">
        <v>76</v>
      </c>
      <c r="CD129">
        <v>7800</v>
      </c>
      <c r="CE129" t="s">
        <v>89</v>
      </c>
      <c r="CF129" s="3">
        <v>44070</v>
      </c>
      <c r="CI129">
        <v>1</v>
      </c>
      <c r="CJ129">
        <v>1</v>
      </c>
      <c r="CK129">
        <v>22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"GAB2000140"</f>
        <v>GAB2000140</v>
      </c>
      <c r="F130" s="3">
        <v>44068</v>
      </c>
      <c r="G130">
        <v>202102</v>
      </c>
      <c r="H130" t="s">
        <v>75</v>
      </c>
      <c r="I130" t="s">
        <v>76</v>
      </c>
      <c r="J130" t="s">
        <v>77</v>
      </c>
      <c r="K130" t="s">
        <v>78</v>
      </c>
      <c r="L130" t="s">
        <v>130</v>
      </c>
      <c r="M130" t="s">
        <v>131</v>
      </c>
      <c r="N130" t="s">
        <v>505</v>
      </c>
      <c r="O130" t="s">
        <v>82</v>
      </c>
      <c r="P130" t="str">
        <f>"CT061749                      "</f>
        <v xml:space="preserve">CT061749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12.17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1.2</v>
      </c>
      <c r="BK130">
        <v>1.5</v>
      </c>
      <c r="BL130">
        <v>93.29</v>
      </c>
      <c r="BM130">
        <v>13.99</v>
      </c>
      <c r="BN130">
        <v>107.28</v>
      </c>
      <c r="BO130">
        <v>107.28</v>
      </c>
      <c r="BQ130" t="s">
        <v>506</v>
      </c>
      <c r="BR130" t="s">
        <v>84</v>
      </c>
      <c r="BS130" s="3">
        <v>44069</v>
      </c>
      <c r="BT130" s="4">
        <v>0.33333333333333331</v>
      </c>
      <c r="BU130" t="s">
        <v>507</v>
      </c>
      <c r="BV130" t="s">
        <v>86</v>
      </c>
      <c r="BY130">
        <v>5982.59</v>
      </c>
      <c r="BZ130" t="s">
        <v>30</v>
      </c>
      <c r="CC130" t="s">
        <v>131</v>
      </c>
      <c r="CD130">
        <v>1982</v>
      </c>
      <c r="CE130" t="s">
        <v>89</v>
      </c>
      <c r="CF130" s="3">
        <v>44069</v>
      </c>
      <c r="CI130">
        <v>1</v>
      </c>
      <c r="CJ130">
        <v>1</v>
      </c>
      <c r="CK130">
        <v>23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"GAB2000148"</f>
        <v>GAB2000148</v>
      </c>
      <c r="F131" s="3">
        <v>44068</v>
      </c>
      <c r="G131">
        <v>202102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126</v>
      </c>
      <c r="O131" t="s">
        <v>82</v>
      </c>
      <c r="P131" t="str">
        <f>"CT061800 CT061806             "</f>
        <v xml:space="preserve">CT061800 CT061806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4.91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0.6</v>
      </c>
      <c r="BJ131">
        <v>1.8</v>
      </c>
      <c r="BK131">
        <v>2</v>
      </c>
      <c r="BL131">
        <v>37.619999999999997</v>
      </c>
      <c r="BM131">
        <v>5.64</v>
      </c>
      <c r="BN131">
        <v>43.26</v>
      </c>
      <c r="BO131">
        <v>43.26</v>
      </c>
      <c r="BQ131" t="s">
        <v>127</v>
      </c>
      <c r="BR131" t="s">
        <v>84</v>
      </c>
      <c r="BS131" s="3">
        <v>44069</v>
      </c>
      <c r="BT131" s="4">
        <v>0.39027777777777778</v>
      </c>
      <c r="BU131" t="s">
        <v>128</v>
      </c>
      <c r="BV131" t="s">
        <v>86</v>
      </c>
      <c r="BY131">
        <v>9017.09</v>
      </c>
      <c r="CA131" t="s">
        <v>129</v>
      </c>
      <c r="CC131" t="s">
        <v>76</v>
      </c>
      <c r="CD131">
        <v>7441</v>
      </c>
      <c r="CE131" t="s">
        <v>110</v>
      </c>
      <c r="CF131" s="3">
        <v>44070</v>
      </c>
      <c r="CI131">
        <v>1</v>
      </c>
      <c r="CJ131">
        <v>1</v>
      </c>
      <c r="CK131">
        <v>22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"GAB2000149"</f>
        <v>GAB2000149</v>
      </c>
      <c r="F132" s="3">
        <v>44068</v>
      </c>
      <c r="G132">
        <v>202102</v>
      </c>
      <c r="H132" t="s">
        <v>75</v>
      </c>
      <c r="I132" t="s">
        <v>76</v>
      </c>
      <c r="J132" t="s">
        <v>77</v>
      </c>
      <c r="K132" t="s">
        <v>78</v>
      </c>
      <c r="L132" t="s">
        <v>310</v>
      </c>
      <c r="M132" t="s">
        <v>311</v>
      </c>
      <c r="N132" t="s">
        <v>176</v>
      </c>
      <c r="O132" t="s">
        <v>82</v>
      </c>
      <c r="P132" t="str">
        <f>"MICHELLE                      "</f>
        <v xml:space="preserve">MICHELLE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7.85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0.1</v>
      </c>
      <c r="BJ132">
        <v>2.2999999999999998</v>
      </c>
      <c r="BK132">
        <v>2.5</v>
      </c>
      <c r="BL132">
        <v>60.18</v>
      </c>
      <c r="BM132">
        <v>9.0299999999999994</v>
      </c>
      <c r="BN132">
        <v>69.209999999999994</v>
      </c>
      <c r="BO132">
        <v>69.209999999999994</v>
      </c>
      <c r="BQ132" t="s">
        <v>485</v>
      </c>
      <c r="BR132" t="s">
        <v>84</v>
      </c>
      <c r="BS132" s="3">
        <v>44069</v>
      </c>
      <c r="BT132" s="4">
        <v>0.39374999999999999</v>
      </c>
      <c r="BU132" t="s">
        <v>508</v>
      </c>
      <c r="BV132" t="s">
        <v>86</v>
      </c>
      <c r="BY132">
        <v>11642.64</v>
      </c>
      <c r="CA132" t="s">
        <v>347</v>
      </c>
      <c r="CC132" t="s">
        <v>311</v>
      </c>
      <c r="CD132">
        <v>157</v>
      </c>
      <c r="CE132" t="s">
        <v>89</v>
      </c>
      <c r="CF132" s="3">
        <v>44069</v>
      </c>
      <c r="CI132">
        <v>1</v>
      </c>
      <c r="CJ132">
        <v>1</v>
      </c>
      <c r="CK132">
        <v>21</v>
      </c>
      <c r="CL132" t="s">
        <v>90</v>
      </c>
    </row>
    <row r="133" spans="1:90" x14ac:dyDescent="0.3">
      <c r="A133" t="s">
        <v>301</v>
      </c>
      <c r="B133" t="s">
        <v>73</v>
      </c>
      <c r="C133" t="s">
        <v>74</v>
      </c>
      <c r="E133" t="str">
        <f>"009940288993"</f>
        <v>009940288993</v>
      </c>
      <c r="F133" s="3">
        <v>44069</v>
      </c>
      <c r="G133">
        <v>202102</v>
      </c>
      <c r="H133" t="s">
        <v>190</v>
      </c>
      <c r="I133" t="s">
        <v>191</v>
      </c>
      <c r="J133" t="s">
        <v>176</v>
      </c>
      <c r="K133" t="s">
        <v>78</v>
      </c>
      <c r="L133" t="s">
        <v>75</v>
      </c>
      <c r="M133" t="s">
        <v>76</v>
      </c>
      <c r="N133" t="s">
        <v>509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6.28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48.15</v>
      </c>
      <c r="BM133">
        <v>7.22</v>
      </c>
      <c r="BN133">
        <v>55.37</v>
      </c>
      <c r="BO133">
        <v>55.37</v>
      </c>
      <c r="BQ133" t="s">
        <v>304</v>
      </c>
      <c r="BR133" t="s">
        <v>510</v>
      </c>
      <c r="BS133" s="3">
        <v>44071</v>
      </c>
      <c r="BT133" s="4">
        <v>0.47916666666666669</v>
      </c>
      <c r="BU133" t="s">
        <v>511</v>
      </c>
      <c r="BV133" t="s">
        <v>90</v>
      </c>
      <c r="BW133" t="s">
        <v>139</v>
      </c>
      <c r="BX133" t="s">
        <v>464</v>
      </c>
      <c r="BY133">
        <v>1200</v>
      </c>
      <c r="BZ133" t="s">
        <v>102</v>
      </c>
      <c r="CA133" t="s">
        <v>308</v>
      </c>
      <c r="CC133" t="s">
        <v>76</v>
      </c>
      <c r="CD133">
        <v>7460</v>
      </c>
      <c r="CE133" t="s">
        <v>309</v>
      </c>
      <c r="CF133" s="3">
        <v>44074</v>
      </c>
      <c r="CI133">
        <v>1</v>
      </c>
      <c r="CJ133">
        <v>2</v>
      </c>
      <c r="CK133">
        <v>21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"GAB2000151"</f>
        <v>GAB2000151</v>
      </c>
      <c r="F134" s="3">
        <v>44069</v>
      </c>
      <c r="G134">
        <v>202102</v>
      </c>
      <c r="H134" t="s">
        <v>75</v>
      </c>
      <c r="I134" t="s">
        <v>76</v>
      </c>
      <c r="J134" t="s">
        <v>77</v>
      </c>
      <c r="K134" t="s">
        <v>78</v>
      </c>
      <c r="L134" t="s">
        <v>79</v>
      </c>
      <c r="M134" t="s">
        <v>80</v>
      </c>
      <c r="N134" t="s">
        <v>260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7.85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0.3</v>
      </c>
      <c r="BJ134">
        <v>2.2999999999999998</v>
      </c>
      <c r="BK134">
        <v>2.5</v>
      </c>
      <c r="BL134">
        <v>60.18</v>
      </c>
      <c r="BM134">
        <v>9.0299999999999994</v>
      </c>
      <c r="BN134">
        <v>69.209999999999994</v>
      </c>
      <c r="BO134">
        <v>69.209999999999994</v>
      </c>
      <c r="BQ134" t="s">
        <v>83</v>
      </c>
      <c r="BR134" t="s">
        <v>84</v>
      </c>
      <c r="BS134" s="3">
        <v>44070</v>
      </c>
      <c r="BT134" s="4">
        <v>0.4513888888888889</v>
      </c>
      <c r="BU134" t="s">
        <v>359</v>
      </c>
      <c r="BV134" t="s">
        <v>86</v>
      </c>
      <c r="BY134">
        <v>11434.2</v>
      </c>
      <c r="BZ134" t="s">
        <v>30</v>
      </c>
      <c r="CA134" t="s">
        <v>88</v>
      </c>
      <c r="CC134" t="s">
        <v>80</v>
      </c>
      <c r="CD134">
        <v>1475</v>
      </c>
      <c r="CE134" t="s">
        <v>89</v>
      </c>
      <c r="CF134" s="3">
        <v>44071</v>
      </c>
      <c r="CI134">
        <v>1</v>
      </c>
      <c r="CJ134">
        <v>1</v>
      </c>
      <c r="CK134">
        <v>21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"GAB2000154"</f>
        <v>GAB2000154</v>
      </c>
      <c r="F135" s="3">
        <v>44069</v>
      </c>
      <c r="G135">
        <v>202102</v>
      </c>
      <c r="H135" t="s">
        <v>75</v>
      </c>
      <c r="I135" t="s">
        <v>76</v>
      </c>
      <c r="J135" t="s">
        <v>77</v>
      </c>
      <c r="K135" t="s">
        <v>78</v>
      </c>
      <c r="L135" t="s">
        <v>310</v>
      </c>
      <c r="M135" t="s">
        <v>311</v>
      </c>
      <c r="N135" t="s">
        <v>176</v>
      </c>
      <c r="O135" t="s">
        <v>82</v>
      </c>
      <c r="P135" t="str">
        <f>"MICHELLE                      "</f>
        <v xml:space="preserve">MICHELLE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6.28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2</v>
      </c>
      <c r="BK135">
        <v>2</v>
      </c>
      <c r="BL135">
        <v>48.15</v>
      </c>
      <c r="BM135">
        <v>7.22</v>
      </c>
      <c r="BN135">
        <v>55.37</v>
      </c>
      <c r="BO135">
        <v>55.37</v>
      </c>
      <c r="BQ135" t="s">
        <v>512</v>
      </c>
      <c r="BR135" t="s">
        <v>84</v>
      </c>
      <c r="BS135" s="3">
        <v>44070</v>
      </c>
      <c r="BT135" s="4">
        <v>0.40486111111111112</v>
      </c>
      <c r="BU135" t="s">
        <v>508</v>
      </c>
      <c r="BV135" t="s">
        <v>86</v>
      </c>
      <c r="BY135">
        <v>9966.17</v>
      </c>
      <c r="CA135" t="s">
        <v>347</v>
      </c>
      <c r="CC135" t="s">
        <v>311</v>
      </c>
      <c r="CD135">
        <v>157</v>
      </c>
      <c r="CE135" t="s">
        <v>89</v>
      </c>
      <c r="CF135" s="3">
        <v>44070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"GAB2000153"</f>
        <v>GAB2000153</v>
      </c>
      <c r="F136" s="3">
        <v>44069</v>
      </c>
      <c r="G136">
        <v>202102</v>
      </c>
      <c r="H136" t="s">
        <v>75</v>
      </c>
      <c r="I136" t="s">
        <v>76</v>
      </c>
      <c r="J136" t="s">
        <v>77</v>
      </c>
      <c r="K136" t="s">
        <v>78</v>
      </c>
      <c r="L136" t="s">
        <v>326</v>
      </c>
      <c r="M136" t="s">
        <v>327</v>
      </c>
      <c r="N136" t="s">
        <v>328</v>
      </c>
      <c r="O136" t="s">
        <v>82</v>
      </c>
      <c r="P136" t="str">
        <f>"CT061608                      "</f>
        <v xml:space="preserve">CT061608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6.28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1.9</v>
      </c>
      <c r="BK136">
        <v>2</v>
      </c>
      <c r="BL136">
        <v>48.15</v>
      </c>
      <c r="BM136">
        <v>7.22</v>
      </c>
      <c r="BN136">
        <v>55.37</v>
      </c>
      <c r="BO136">
        <v>55.37</v>
      </c>
      <c r="BQ136" t="s">
        <v>329</v>
      </c>
      <c r="BR136" t="s">
        <v>84</v>
      </c>
      <c r="BS136" s="3">
        <v>44070</v>
      </c>
      <c r="BT136" s="4">
        <v>0.34027777777777773</v>
      </c>
      <c r="BU136" t="s">
        <v>507</v>
      </c>
      <c r="BV136" t="s">
        <v>86</v>
      </c>
      <c r="BY136">
        <v>9723.1200000000008</v>
      </c>
      <c r="CC136" t="s">
        <v>327</v>
      </c>
      <c r="CD136">
        <v>1619</v>
      </c>
      <c r="CE136" t="s">
        <v>110</v>
      </c>
      <c r="CF136" s="3">
        <v>44071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"GAB2000152"</f>
        <v>GAB2000152</v>
      </c>
      <c r="F137" s="3">
        <v>44069</v>
      </c>
      <c r="G137">
        <v>202102</v>
      </c>
      <c r="H137" t="s">
        <v>75</v>
      </c>
      <c r="I137" t="s">
        <v>76</v>
      </c>
      <c r="J137" t="s">
        <v>77</v>
      </c>
      <c r="K137" t="s">
        <v>78</v>
      </c>
      <c r="L137" t="s">
        <v>75</v>
      </c>
      <c r="M137" t="s">
        <v>76</v>
      </c>
      <c r="N137" t="s">
        <v>513</v>
      </c>
      <c r="O137" t="s">
        <v>82</v>
      </c>
      <c r="P137" t="str">
        <f>"CT061816                      "</f>
        <v xml:space="preserve">CT061816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4.91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0.9</v>
      </c>
      <c r="BJ137">
        <v>1.8</v>
      </c>
      <c r="BK137">
        <v>2</v>
      </c>
      <c r="BL137">
        <v>37.619999999999997</v>
      </c>
      <c r="BM137">
        <v>5.64</v>
      </c>
      <c r="BN137">
        <v>43.26</v>
      </c>
      <c r="BO137">
        <v>43.26</v>
      </c>
      <c r="BQ137" t="s">
        <v>514</v>
      </c>
      <c r="BR137" t="s">
        <v>84</v>
      </c>
      <c r="BS137" s="3">
        <v>44070</v>
      </c>
      <c r="BT137" s="4">
        <v>0.36388888888888887</v>
      </c>
      <c r="BU137" t="s">
        <v>515</v>
      </c>
      <c r="BV137" t="s">
        <v>86</v>
      </c>
      <c r="BY137">
        <v>8951.25</v>
      </c>
      <c r="CA137" t="s">
        <v>516</v>
      </c>
      <c r="CC137" t="s">
        <v>76</v>
      </c>
      <c r="CD137">
        <v>7530</v>
      </c>
      <c r="CE137" t="s">
        <v>110</v>
      </c>
      <c r="CF137" s="3">
        <v>44071</v>
      </c>
      <c r="CI137">
        <v>1</v>
      </c>
      <c r="CJ137">
        <v>1</v>
      </c>
      <c r="CK137">
        <v>22</v>
      </c>
      <c r="CL137" t="s">
        <v>90</v>
      </c>
    </row>
    <row r="138" spans="1:90" x14ac:dyDescent="0.3">
      <c r="A138" t="s">
        <v>301</v>
      </c>
      <c r="B138" t="s">
        <v>73</v>
      </c>
      <c r="C138" t="s">
        <v>74</v>
      </c>
      <c r="E138" t="str">
        <f>"009940288991"</f>
        <v>009940288991</v>
      </c>
      <c r="F138" s="3">
        <v>44070</v>
      </c>
      <c r="G138">
        <v>202102</v>
      </c>
      <c r="H138" t="s">
        <v>190</v>
      </c>
      <c r="I138" t="s">
        <v>191</v>
      </c>
      <c r="J138" t="s">
        <v>302</v>
      </c>
      <c r="K138" t="s">
        <v>78</v>
      </c>
      <c r="L138" t="s">
        <v>517</v>
      </c>
      <c r="M138" t="s">
        <v>76</v>
      </c>
      <c r="N138" t="s">
        <v>518</v>
      </c>
      <c r="O138" t="s">
        <v>519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12.86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2.1</v>
      </c>
      <c r="BK138">
        <v>3</v>
      </c>
      <c r="BL138">
        <v>103.57</v>
      </c>
      <c r="BM138">
        <v>15.54</v>
      </c>
      <c r="BN138">
        <v>119.11</v>
      </c>
      <c r="BO138">
        <v>119.11</v>
      </c>
      <c r="BQ138" t="s">
        <v>520</v>
      </c>
      <c r="BR138" t="s">
        <v>521</v>
      </c>
      <c r="BS138" s="3">
        <v>44074</v>
      </c>
      <c r="BT138" s="4">
        <v>0.45</v>
      </c>
      <c r="BU138" t="s">
        <v>522</v>
      </c>
      <c r="BV138" t="s">
        <v>86</v>
      </c>
      <c r="BY138">
        <v>10625</v>
      </c>
      <c r="CA138" t="s">
        <v>308</v>
      </c>
      <c r="CC138" t="s">
        <v>76</v>
      </c>
      <c r="CD138">
        <v>7460</v>
      </c>
      <c r="CE138" t="s">
        <v>309</v>
      </c>
      <c r="CF138" s="3">
        <v>44075</v>
      </c>
      <c r="CI138">
        <v>3</v>
      </c>
      <c r="CJ138">
        <v>2</v>
      </c>
      <c r="CK138" t="s">
        <v>523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"GAB2000157"</f>
        <v>GAB2000157</v>
      </c>
      <c r="F139" s="3">
        <v>44070</v>
      </c>
      <c r="G139">
        <v>202102</v>
      </c>
      <c r="H139" t="s">
        <v>75</v>
      </c>
      <c r="I139" t="s">
        <v>76</v>
      </c>
      <c r="J139" t="s">
        <v>77</v>
      </c>
      <c r="K139" t="s">
        <v>78</v>
      </c>
      <c r="L139" t="s">
        <v>158</v>
      </c>
      <c r="M139" t="s">
        <v>159</v>
      </c>
      <c r="N139" t="s">
        <v>524</v>
      </c>
      <c r="O139" t="s">
        <v>82</v>
      </c>
      <c r="P139" t="str">
        <f>"CT061841                      "</f>
        <v xml:space="preserve">CT061841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4.91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1.8</v>
      </c>
      <c r="BK139">
        <v>2</v>
      </c>
      <c r="BL139">
        <v>37.619999999999997</v>
      </c>
      <c r="BM139">
        <v>5.64</v>
      </c>
      <c r="BN139">
        <v>43.26</v>
      </c>
      <c r="BO139">
        <v>43.26</v>
      </c>
      <c r="BQ139" t="s">
        <v>161</v>
      </c>
      <c r="BR139" t="s">
        <v>84</v>
      </c>
      <c r="BS139" s="3">
        <v>44071</v>
      </c>
      <c r="BT139" s="4">
        <v>0.40763888888888888</v>
      </c>
      <c r="BU139" t="s">
        <v>525</v>
      </c>
      <c r="BV139" t="s">
        <v>86</v>
      </c>
      <c r="BY139">
        <v>9052.5</v>
      </c>
      <c r="CA139" t="s">
        <v>396</v>
      </c>
      <c r="CC139" t="s">
        <v>159</v>
      </c>
      <c r="CD139">
        <v>7600</v>
      </c>
      <c r="CE139" t="s">
        <v>89</v>
      </c>
      <c r="CF139" s="3">
        <v>44074</v>
      </c>
      <c r="CI139">
        <v>1</v>
      </c>
      <c r="CJ139">
        <v>1</v>
      </c>
      <c r="CK139">
        <v>22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"GAB2000158"</f>
        <v>GAB2000158</v>
      </c>
      <c r="F140" s="3">
        <v>44070</v>
      </c>
      <c r="G140">
        <v>202102</v>
      </c>
      <c r="H140" t="s">
        <v>75</v>
      </c>
      <c r="I140" t="s">
        <v>76</v>
      </c>
      <c r="J140" t="s">
        <v>77</v>
      </c>
      <c r="K140" t="s">
        <v>78</v>
      </c>
      <c r="L140" t="s">
        <v>120</v>
      </c>
      <c r="M140" t="s">
        <v>121</v>
      </c>
      <c r="N140" t="s">
        <v>122</v>
      </c>
      <c r="O140" t="s">
        <v>82</v>
      </c>
      <c r="P140" t="str">
        <f>"CT061110                      "</f>
        <v xml:space="preserve">CT061110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14.92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2.2000000000000002</v>
      </c>
      <c r="BK140">
        <v>2.5</v>
      </c>
      <c r="BL140">
        <v>114.36</v>
      </c>
      <c r="BM140">
        <v>17.149999999999999</v>
      </c>
      <c r="BN140">
        <v>131.51</v>
      </c>
      <c r="BO140">
        <v>131.51</v>
      </c>
      <c r="BQ140" t="s">
        <v>123</v>
      </c>
      <c r="BR140" t="s">
        <v>84</v>
      </c>
      <c r="BS140" s="3">
        <v>44072</v>
      </c>
      <c r="BT140" s="4">
        <v>0.43055555555555558</v>
      </c>
      <c r="BU140" t="s">
        <v>526</v>
      </c>
      <c r="BV140" t="s">
        <v>90</v>
      </c>
      <c r="BW140" t="s">
        <v>527</v>
      </c>
      <c r="BX140" t="s">
        <v>391</v>
      </c>
      <c r="BY140">
        <v>10959.39</v>
      </c>
      <c r="BZ140" t="s">
        <v>30</v>
      </c>
      <c r="CA140" t="s">
        <v>180</v>
      </c>
      <c r="CC140" t="s">
        <v>121</v>
      </c>
      <c r="CD140">
        <v>2745</v>
      </c>
      <c r="CE140" t="s">
        <v>89</v>
      </c>
      <c r="CF140" s="3">
        <v>44076</v>
      </c>
      <c r="CI140">
        <v>1</v>
      </c>
      <c r="CJ140">
        <v>1</v>
      </c>
      <c r="CK140">
        <v>23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"GAB2000156"</f>
        <v>GAB2000156</v>
      </c>
      <c r="F141" s="3">
        <v>44070</v>
      </c>
      <c r="G141">
        <v>202102</v>
      </c>
      <c r="H141" t="s">
        <v>75</v>
      </c>
      <c r="I141" t="s">
        <v>76</v>
      </c>
      <c r="J141" t="s">
        <v>77</v>
      </c>
      <c r="K141" t="s">
        <v>78</v>
      </c>
      <c r="L141" t="s">
        <v>207</v>
      </c>
      <c r="M141" t="s">
        <v>208</v>
      </c>
      <c r="N141" t="s">
        <v>528</v>
      </c>
      <c r="O141" t="s">
        <v>82</v>
      </c>
      <c r="P141" t="str">
        <f>"CT061839                      "</f>
        <v xml:space="preserve">CT061839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7.85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2.1</v>
      </c>
      <c r="BK141">
        <v>2.5</v>
      </c>
      <c r="BL141">
        <v>60.18</v>
      </c>
      <c r="BM141">
        <v>9.0299999999999994</v>
      </c>
      <c r="BN141">
        <v>69.209999999999994</v>
      </c>
      <c r="BO141">
        <v>69.209999999999994</v>
      </c>
      <c r="BQ141" t="s">
        <v>529</v>
      </c>
      <c r="BR141" t="s">
        <v>84</v>
      </c>
      <c r="BS141" s="3">
        <v>44071</v>
      </c>
      <c r="BT141" s="4">
        <v>0.40277777777777773</v>
      </c>
      <c r="BU141" t="s">
        <v>530</v>
      </c>
      <c r="BV141" t="s">
        <v>86</v>
      </c>
      <c r="BY141">
        <v>10569.2</v>
      </c>
      <c r="CA141" t="s">
        <v>531</v>
      </c>
      <c r="CC141" t="s">
        <v>208</v>
      </c>
      <c r="CD141">
        <v>2001</v>
      </c>
      <c r="CE141" t="s">
        <v>89</v>
      </c>
      <c r="CF141" s="3">
        <v>44072</v>
      </c>
      <c r="CI141">
        <v>1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"GAB2000155"</f>
        <v>GAB2000155</v>
      </c>
      <c r="F142" s="3">
        <v>44070</v>
      </c>
      <c r="G142">
        <v>202102</v>
      </c>
      <c r="H142" t="s">
        <v>75</v>
      </c>
      <c r="I142" t="s">
        <v>76</v>
      </c>
      <c r="J142" t="s">
        <v>77</v>
      </c>
      <c r="K142" t="s">
        <v>78</v>
      </c>
      <c r="L142" t="s">
        <v>75</v>
      </c>
      <c r="M142" t="s">
        <v>76</v>
      </c>
      <c r="N142" t="s">
        <v>288</v>
      </c>
      <c r="O142" t="s">
        <v>82</v>
      </c>
      <c r="P142" t="str">
        <f>"CT061836                      "</f>
        <v xml:space="preserve">CT061836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4.91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</v>
      </c>
      <c r="BK142">
        <v>2</v>
      </c>
      <c r="BL142">
        <v>37.619999999999997</v>
      </c>
      <c r="BM142">
        <v>5.64</v>
      </c>
      <c r="BN142">
        <v>43.26</v>
      </c>
      <c r="BO142">
        <v>43.26</v>
      </c>
      <c r="BQ142" t="s">
        <v>289</v>
      </c>
      <c r="BR142" t="s">
        <v>84</v>
      </c>
      <c r="BS142" s="3">
        <v>44071</v>
      </c>
      <c r="BT142" s="4">
        <v>0.41666666666666669</v>
      </c>
      <c r="BU142" t="s">
        <v>290</v>
      </c>
      <c r="BV142" t="s">
        <v>86</v>
      </c>
      <c r="BY142">
        <v>9816.74</v>
      </c>
      <c r="CC142" t="s">
        <v>76</v>
      </c>
      <c r="CD142">
        <v>7975</v>
      </c>
      <c r="CE142" t="s">
        <v>89</v>
      </c>
      <c r="CF142" s="3">
        <v>44074</v>
      </c>
      <c r="CI142">
        <v>1</v>
      </c>
      <c r="CJ142">
        <v>1</v>
      </c>
      <c r="CK142">
        <v>22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"GAB2000159"</f>
        <v>GAB2000159</v>
      </c>
      <c r="F143" s="3">
        <v>44071</v>
      </c>
      <c r="G143">
        <v>202102</v>
      </c>
      <c r="H143" t="s">
        <v>75</v>
      </c>
      <c r="I143" t="s">
        <v>76</v>
      </c>
      <c r="J143" t="s">
        <v>77</v>
      </c>
      <c r="K143" t="s">
        <v>78</v>
      </c>
      <c r="L143" t="s">
        <v>190</v>
      </c>
      <c r="M143" t="s">
        <v>191</v>
      </c>
      <c r="N143" t="s">
        <v>192</v>
      </c>
      <c r="O143" t="s">
        <v>82</v>
      </c>
      <c r="P143" t="str">
        <f>"002355                        "</f>
        <v xml:space="preserve">002355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9.42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2.7</v>
      </c>
      <c r="BK143">
        <v>3</v>
      </c>
      <c r="BL143">
        <v>72.209999999999994</v>
      </c>
      <c r="BM143">
        <v>10.83</v>
      </c>
      <c r="BN143">
        <v>83.04</v>
      </c>
      <c r="BO143">
        <v>83.04</v>
      </c>
      <c r="BQ143" t="s">
        <v>285</v>
      </c>
      <c r="BR143" t="s">
        <v>84</v>
      </c>
      <c r="BS143" s="3">
        <v>44074</v>
      </c>
      <c r="BT143" s="4">
        <v>0.57013888888888886</v>
      </c>
      <c r="BU143" t="s">
        <v>194</v>
      </c>
      <c r="BV143" t="s">
        <v>90</v>
      </c>
      <c r="BW143" t="s">
        <v>139</v>
      </c>
      <c r="BX143" t="s">
        <v>147</v>
      </c>
      <c r="BY143">
        <v>13462.68</v>
      </c>
      <c r="CA143" t="s">
        <v>195</v>
      </c>
      <c r="CC143" t="s">
        <v>191</v>
      </c>
      <c r="CD143">
        <v>4001</v>
      </c>
      <c r="CE143" t="s">
        <v>89</v>
      </c>
      <c r="CF143" s="3">
        <v>44074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"GAB2000161"</f>
        <v>GAB2000161</v>
      </c>
      <c r="F144" s="3">
        <v>44071</v>
      </c>
      <c r="G144">
        <v>202102</v>
      </c>
      <c r="H144" t="s">
        <v>75</v>
      </c>
      <c r="I144" t="s">
        <v>76</v>
      </c>
      <c r="J144" t="s">
        <v>77</v>
      </c>
      <c r="K144" t="s">
        <v>78</v>
      </c>
      <c r="L144" t="s">
        <v>310</v>
      </c>
      <c r="M144" t="s">
        <v>311</v>
      </c>
      <c r="N144" t="s">
        <v>176</v>
      </c>
      <c r="O144" t="s">
        <v>82</v>
      </c>
      <c r="P144" t="str">
        <f>"MICHELLE                      "</f>
        <v xml:space="preserve">MICHELLE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6.28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1.7</v>
      </c>
      <c r="BK144">
        <v>2</v>
      </c>
      <c r="BL144">
        <v>48.15</v>
      </c>
      <c r="BM144">
        <v>7.22</v>
      </c>
      <c r="BN144">
        <v>55.37</v>
      </c>
      <c r="BO144">
        <v>55.37</v>
      </c>
      <c r="BQ144" t="s">
        <v>532</v>
      </c>
      <c r="BR144" t="s">
        <v>84</v>
      </c>
      <c r="BS144" s="3">
        <v>44074</v>
      </c>
      <c r="BT144" s="4">
        <v>0.42499999999999999</v>
      </c>
      <c r="BU144" t="s">
        <v>508</v>
      </c>
      <c r="BV144" t="s">
        <v>86</v>
      </c>
      <c r="BY144">
        <v>8294.58</v>
      </c>
      <c r="CA144" t="s">
        <v>347</v>
      </c>
      <c r="CC144" t="s">
        <v>311</v>
      </c>
      <c r="CD144">
        <v>157</v>
      </c>
      <c r="CE144" t="s">
        <v>89</v>
      </c>
      <c r="CF144" s="3">
        <v>44074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"GAB2000162"</f>
        <v>GAB2000162</v>
      </c>
      <c r="F145" s="3">
        <v>44071</v>
      </c>
      <c r="G145">
        <v>202102</v>
      </c>
      <c r="H145" t="s">
        <v>75</v>
      </c>
      <c r="I145" t="s">
        <v>76</v>
      </c>
      <c r="J145" t="s">
        <v>77</v>
      </c>
      <c r="K145" t="s">
        <v>78</v>
      </c>
      <c r="L145" t="s">
        <v>75</v>
      </c>
      <c r="M145" t="s">
        <v>76</v>
      </c>
      <c r="N145" t="s">
        <v>126</v>
      </c>
      <c r="O145" t="s">
        <v>82</v>
      </c>
      <c r="P145" t="str">
        <f>"CT061858                      "</f>
        <v xml:space="preserve">CT061858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4.91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2.2000000000000002</v>
      </c>
      <c r="BK145">
        <v>3</v>
      </c>
      <c r="BL145">
        <v>37.619999999999997</v>
      </c>
      <c r="BM145">
        <v>5.64</v>
      </c>
      <c r="BN145">
        <v>43.26</v>
      </c>
      <c r="BO145">
        <v>43.26</v>
      </c>
      <c r="BQ145" t="s">
        <v>127</v>
      </c>
      <c r="BR145" t="s">
        <v>84</v>
      </c>
      <c r="BS145" s="3">
        <v>44074</v>
      </c>
      <c r="BT145" s="4">
        <v>0.40138888888888885</v>
      </c>
      <c r="BU145" t="s">
        <v>128</v>
      </c>
      <c r="BV145" t="s">
        <v>86</v>
      </c>
      <c r="BY145">
        <v>11233.2</v>
      </c>
      <c r="CA145" t="s">
        <v>129</v>
      </c>
      <c r="CC145" t="s">
        <v>76</v>
      </c>
      <c r="CD145">
        <v>7441</v>
      </c>
      <c r="CE145" t="s">
        <v>89</v>
      </c>
      <c r="CF145" s="3">
        <v>44075</v>
      </c>
      <c r="CI145">
        <v>1</v>
      </c>
      <c r="CJ145">
        <v>1</v>
      </c>
      <c r="CK145">
        <v>22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"GAB2000160"</f>
        <v>GAB2000160</v>
      </c>
      <c r="F146" s="3">
        <v>44071</v>
      </c>
      <c r="G146">
        <v>202102</v>
      </c>
      <c r="H146" t="s">
        <v>75</v>
      </c>
      <c r="I146" t="s">
        <v>76</v>
      </c>
      <c r="J146" t="s">
        <v>77</v>
      </c>
      <c r="K146" t="s">
        <v>78</v>
      </c>
      <c r="L146" t="s">
        <v>207</v>
      </c>
      <c r="M146" t="s">
        <v>208</v>
      </c>
      <c r="N146" t="s">
        <v>230</v>
      </c>
      <c r="O146" t="s">
        <v>82</v>
      </c>
      <c r="P146" t="str">
        <f>"CT061849                      "</f>
        <v xml:space="preserve">CT061849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6.28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1.7</v>
      </c>
      <c r="BK146">
        <v>2</v>
      </c>
      <c r="BL146">
        <v>48.15</v>
      </c>
      <c r="BM146">
        <v>7.22</v>
      </c>
      <c r="BN146">
        <v>55.37</v>
      </c>
      <c r="BO146">
        <v>55.37</v>
      </c>
      <c r="BQ146" t="s">
        <v>533</v>
      </c>
      <c r="BR146" t="s">
        <v>84</v>
      </c>
      <c r="BS146" s="3">
        <v>44074</v>
      </c>
      <c r="BT146" s="4">
        <v>0.42222222222222222</v>
      </c>
      <c r="BU146" t="s">
        <v>534</v>
      </c>
      <c r="BV146" t="s">
        <v>86</v>
      </c>
      <c r="BY146">
        <v>8611.2000000000007</v>
      </c>
      <c r="CA146" t="s">
        <v>233</v>
      </c>
      <c r="CC146" t="s">
        <v>208</v>
      </c>
      <c r="CD146">
        <v>2196</v>
      </c>
      <c r="CE146" t="s">
        <v>89</v>
      </c>
      <c r="CF146" s="3">
        <v>44075</v>
      </c>
      <c r="CI146">
        <v>1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"009940142773"</f>
        <v>009940142773</v>
      </c>
      <c r="F147" s="3">
        <v>44071</v>
      </c>
      <c r="G147">
        <v>202102</v>
      </c>
      <c r="H147" t="s">
        <v>163</v>
      </c>
      <c r="I147" t="s">
        <v>164</v>
      </c>
      <c r="J147" t="s">
        <v>176</v>
      </c>
      <c r="K147" t="s">
        <v>78</v>
      </c>
      <c r="L147" t="s">
        <v>342</v>
      </c>
      <c r="M147" t="s">
        <v>343</v>
      </c>
      <c r="N147" t="s">
        <v>176</v>
      </c>
      <c r="O147" t="s">
        <v>82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6.28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48.15</v>
      </c>
      <c r="BM147">
        <v>7.22</v>
      </c>
      <c r="BN147">
        <v>55.37</v>
      </c>
      <c r="BO147">
        <v>55.37</v>
      </c>
      <c r="BQ147" t="s">
        <v>265</v>
      </c>
      <c r="BR147" t="s">
        <v>345</v>
      </c>
      <c r="BS147" s="3">
        <v>44074</v>
      </c>
      <c r="BT147" s="4">
        <v>0.42499999999999999</v>
      </c>
      <c r="BU147" t="s">
        <v>508</v>
      </c>
      <c r="BV147" t="s">
        <v>86</v>
      </c>
      <c r="BY147">
        <v>1200</v>
      </c>
      <c r="BZ147" t="s">
        <v>102</v>
      </c>
      <c r="CA147" t="s">
        <v>347</v>
      </c>
      <c r="CC147" t="s">
        <v>343</v>
      </c>
      <c r="CD147">
        <v>46</v>
      </c>
      <c r="CE147" t="s">
        <v>309</v>
      </c>
      <c r="CI147">
        <v>1</v>
      </c>
      <c r="CJ147">
        <v>1</v>
      </c>
      <c r="CK147">
        <v>21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"GAB2000171"</f>
        <v>GAB2000171</v>
      </c>
      <c r="F148" s="3">
        <v>44074</v>
      </c>
      <c r="G148">
        <v>202102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126</v>
      </c>
      <c r="O148" t="s">
        <v>82</v>
      </c>
      <c r="P148" t="str">
        <f>"CT061871 CT061875             "</f>
        <v xml:space="preserve">CT061871 CT061875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4.91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1.1000000000000001</v>
      </c>
      <c r="BJ148">
        <v>1.9</v>
      </c>
      <c r="BK148">
        <v>2</v>
      </c>
      <c r="BL148">
        <v>37.619999999999997</v>
      </c>
      <c r="BM148">
        <v>5.64</v>
      </c>
      <c r="BN148">
        <v>43.26</v>
      </c>
      <c r="BO148">
        <v>43.26</v>
      </c>
      <c r="BQ148" t="s">
        <v>127</v>
      </c>
      <c r="BR148" t="s">
        <v>84</v>
      </c>
      <c r="BS148" s="3">
        <v>44075</v>
      </c>
      <c r="BT148" s="4">
        <v>0.3833333333333333</v>
      </c>
      <c r="BU148" t="s">
        <v>128</v>
      </c>
      <c r="BV148" t="s">
        <v>86</v>
      </c>
      <c r="BY148">
        <v>9555.48</v>
      </c>
      <c r="CA148" t="s">
        <v>129</v>
      </c>
      <c r="CC148" t="s">
        <v>76</v>
      </c>
      <c r="CD148">
        <v>7441</v>
      </c>
      <c r="CE148" t="s">
        <v>110</v>
      </c>
      <c r="CF148" s="3">
        <v>44076</v>
      </c>
      <c r="CI148">
        <v>1</v>
      </c>
      <c r="CJ148">
        <v>1</v>
      </c>
      <c r="CK148">
        <v>22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"GAB2000168"</f>
        <v>GAB2000168</v>
      </c>
      <c r="F149" s="3">
        <v>44074</v>
      </c>
      <c r="G149">
        <v>202102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148</v>
      </c>
      <c r="O149" t="s">
        <v>82</v>
      </c>
      <c r="P149" t="str">
        <f>"CT061874                      "</f>
        <v xml:space="preserve">CT061874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4.91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2.1</v>
      </c>
      <c r="BK149">
        <v>3</v>
      </c>
      <c r="BL149">
        <v>37.619999999999997</v>
      </c>
      <c r="BM149">
        <v>5.64</v>
      </c>
      <c r="BN149">
        <v>43.26</v>
      </c>
      <c r="BO149">
        <v>43.26</v>
      </c>
      <c r="BQ149" t="s">
        <v>149</v>
      </c>
      <c r="BR149" t="s">
        <v>84</v>
      </c>
      <c r="BS149" s="3">
        <v>44075</v>
      </c>
      <c r="BT149" s="4">
        <v>0.43263888888888885</v>
      </c>
      <c r="BU149" t="s">
        <v>504</v>
      </c>
      <c r="BV149" t="s">
        <v>86</v>
      </c>
      <c r="BY149">
        <v>10452.33</v>
      </c>
      <c r="CA149" t="s">
        <v>103</v>
      </c>
      <c r="CC149" t="s">
        <v>76</v>
      </c>
      <c r="CD149">
        <v>7800</v>
      </c>
      <c r="CE149" t="s">
        <v>89</v>
      </c>
      <c r="CF149" s="3">
        <v>44076</v>
      </c>
      <c r="CI149">
        <v>1</v>
      </c>
      <c r="CJ149">
        <v>1</v>
      </c>
      <c r="CK149">
        <v>22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"GAB2000167"</f>
        <v>GAB2000167</v>
      </c>
      <c r="F150" s="3">
        <v>44074</v>
      </c>
      <c r="G150">
        <v>202102</v>
      </c>
      <c r="H150" t="s">
        <v>75</v>
      </c>
      <c r="I150" t="s">
        <v>76</v>
      </c>
      <c r="J150" t="s">
        <v>77</v>
      </c>
      <c r="K150" t="s">
        <v>78</v>
      </c>
      <c r="L150" t="s">
        <v>130</v>
      </c>
      <c r="M150" t="s">
        <v>131</v>
      </c>
      <c r="N150" t="s">
        <v>465</v>
      </c>
      <c r="O150" t="s">
        <v>82</v>
      </c>
      <c r="P150" t="str">
        <f>"CT061745                      "</f>
        <v xml:space="preserve">CT061745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17.66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0.5</v>
      </c>
      <c r="BJ150">
        <v>2.9</v>
      </c>
      <c r="BK150">
        <v>3</v>
      </c>
      <c r="BL150">
        <v>135.41999999999999</v>
      </c>
      <c r="BM150">
        <v>20.309999999999999</v>
      </c>
      <c r="BN150">
        <v>155.72999999999999</v>
      </c>
      <c r="BO150">
        <v>155.72999999999999</v>
      </c>
      <c r="BQ150" t="s">
        <v>133</v>
      </c>
      <c r="BR150" t="s">
        <v>84</v>
      </c>
      <c r="BS150" s="3">
        <v>44075</v>
      </c>
      <c r="BT150" s="4">
        <v>0.375</v>
      </c>
      <c r="BU150" t="s">
        <v>535</v>
      </c>
      <c r="BV150" t="s">
        <v>86</v>
      </c>
      <c r="BY150">
        <v>14368.5</v>
      </c>
      <c r="BZ150" t="s">
        <v>30</v>
      </c>
      <c r="CC150" t="s">
        <v>131</v>
      </c>
      <c r="CD150">
        <v>1982</v>
      </c>
      <c r="CE150" t="s">
        <v>89</v>
      </c>
      <c r="CF150" s="3">
        <v>44076</v>
      </c>
      <c r="CI150">
        <v>1</v>
      </c>
      <c r="CJ150">
        <v>1</v>
      </c>
      <c r="CK150">
        <v>23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"GAB2000166"</f>
        <v>GAB2000166</v>
      </c>
      <c r="F151" s="3">
        <v>44074</v>
      </c>
      <c r="G151">
        <v>202102</v>
      </c>
      <c r="H151" t="s">
        <v>75</v>
      </c>
      <c r="I151" t="s">
        <v>76</v>
      </c>
      <c r="J151" t="s">
        <v>77</v>
      </c>
      <c r="K151" t="s">
        <v>78</v>
      </c>
      <c r="L151" t="s">
        <v>213</v>
      </c>
      <c r="M151" t="s">
        <v>214</v>
      </c>
      <c r="N151" t="s">
        <v>215</v>
      </c>
      <c r="O151" t="s">
        <v>82</v>
      </c>
      <c r="P151" t="str">
        <f>"CT061868                      "</f>
        <v xml:space="preserve">CT061868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14.92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2.5</v>
      </c>
      <c r="BK151">
        <v>2.5</v>
      </c>
      <c r="BL151">
        <v>114.36</v>
      </c>
      <c r="BM151">
        <v>17.149999999999999</v>
      </c>
      <c r="BN151">
        <v>131.51</v>
      </c>
      <c r="BO151">
        <v>131.51</v>
      </c>
      <c r="BQ151" t="s">
        <v>216</v>
      </c>
      <c r="BR151" t="s">
        <v>84</v>
      </c>
      <c r="BS151" s="3">
        <v>44075</v>
      </c>
      <c r="BT151" s="4">
        <v>0.37152777777777773</v>
      </c>
      <c r="BU151" t="s">
        <v>536</v>
      </c>
      <c r="BV151" t="s">
        <v>86</v>
      </c>
      <c r="BY151">
        <v>12502.62</v>
      </c>
      <c r="CA151" t="s">
        <v>218</v>
      </c>
      <c r="CC151" t="s">
        <v>214</v>
      </c>
      <c r="CD151">
        <v>300</v>
      </c>
      <c r="CE151" t="s">
        <v>89</v>
      </c>
      <c r="CF151" s="3">
        <v>44075</v>
      </c>
      <c r="CI151">
        <v>1</v>
      </c>
      <c r="CJ151">
        <v>1</v>
      </c>
      <c r="CK151">
        <v>23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"GAB2000170"</f>
        <v>GAB2000170</v>
      </c>
      <c r="F152" s="3">
        <v>44074</v>
      </c>
      <c r="G152">
        <v>202102</v>
      </c>
      <c r="H152" t="s">
        <v>75</v>
      </c>
      <c r="I152" t="s">
        <v>76</v>
      </c>
      <c r="J152" t="s">
        <v>77</v>
      </c>
      <c r="K152" t="s">
        <v>78</v>
      </c>
      <c r="L152" t="s">
        <v>310</v>
      </c>
      <c r="M152" t="s">
        <v>311</v>
      </c>
      <c r="N152" t="s">
        <v>537</v>
      </c>
      <c r="O152" t="s">
        <v>82</v>
      </c>
      <c r="P152" t="str">
        <f>"002363                        "</f>
        <v xml:space="preserve">002363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7.85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0.6</v>
      </c>
      <c r="BJ152">
        <v>2.2000000000000002</v>
      </c>
      <c r="BK152">
        <v>2.5</v>
      </c>
      <c r="BL152">
        <v>60.18</v>
      </c>
      <c r="BM152">
        <v>9.0299999999999994</v>
      </c>
      <c r="BN152">
        <v>69.209999999999994</v>
      </c>
      <c r="BO152">
        <v>69.209999999999994</v>
      </c>
      <c r="BQ152" t="s">
        <v>538</v>
      </c>
      <c r="BR152" t="s">
        <v>84</v>
      </c>
      <c r="BS152" s="3">
        <v>44076</v>
      </c>
      <c r="BT152" s="4">
        <v>0.39166666666666666</v>
      </c>
      <c r="BU152" t="s">
        <v>539</v>
      </c>
      <c r="BV152" t="s">
        <v>90</v>
      </c>
      <c r="BW152" t="s">
        <v>139</v>
      </c>
      <c r="BX152" t="s">
        <v>540</v>
      </c>
      <c r="BY152">
        <v>10996.58</v>
      </c>
      <c r="CA152" t="s">
        <v>283</v>
      </c>
      <c r="CC152" t="s">
        <v>311</v>
      </c>
      <c r="CD152">
        <v>2</v>
      </c>
      <c r="CE152" t="s">
        <v>89</v>
      </c>
      <c r="CI152">
        <v>1</v>
      </c>
      <c r="CJ152">
        <v>2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"GAB2000172"</f>
        <v>GAB2000172</v>
      </c>
      <c r="F153" s="3">
        <v>44074</v>
      </c>
      <c r="G153">
        <v>202102</v>
      </c>
      <c r="H153" t="s">
        <v>75</v>
      </c>
      <c r="I153" t="s">
        <v>76</v>
      </c>
      <c r="J153" t="s">
        <v>77</v>
      </c>
      <c r="K153" t="s">
        <v>78</v>
      </c>
      <c r="L153" t="s">
        <v>190</v>
      </c>
      <c r="M153" t="s">
        <v>191</v>
      </c>
      <c r="N153" t="s">
        <v>192</v>
      </c>
      <c r="O153" t="s">
        <v>82</v>
      </c>
      <c r="P153" t="str">
        <f>"002362                        "</f>
        <v xml:space="preserve">002362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7.85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2.2000000000000002</v>
      </c>
      <c r="BK153">
        <v>2.5</v>
      </c>
      <c r="BL153">
        <v>60.18</v>
      </c>
      <c r="BM153">
        <v>9.0299999999999994</v>
      </c>
      <c r="BN153">
        <v>69.209999999999994</v>
      </c>
      <c r="BO153">
        <v>69.209999999999994</v>
      </c>
      <c r="BQ153" t="s">
        <v>541</v>
      </c>
      <c r="BR153" t="s">
        <v>84</v>
      </c>
      <c r="BS153" s="3">
        <v>44076</v>
      </c>
      <c r="BT153" s="4">
        <v>0.38263888888888892</v>
      </c>
      <c r="BU153" t="s">
        <v>194</v>
      </c>
      <c r="BV153" t="s">
        <v>90</v>
      </c>
      <c r="BY153">
        <v>10935.12</v>
      </c>
      <c r="CA153" t="s">
        <v>195</v>
      </c>
      <c r="CC153" t="s">
        <v>191</v>
      </c>
      <c r="CD153">
        <v>4001</v>
      </c>
      <c r="CE153" t="s">
        <v>89</v>
      </c>
      <c r="CI153">
        <v>1</v>
      </c>
      <c r="CJ153">
        <v>2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"GAB2000169"</f>
        <v>GAB2000169</v>
      </c>
      <c r="F154" s="3">
        <v>44074</v>
      </c>
      <c r="G154">
        <v>202102</v>
      </c>
      <c r="H154" t="s">
        <v>75</v>
      </c>
      <c r="I154" t="s">
        <v>76</v>
      </c>
      <c r="J154" t="s">
        <v>77</v>
      </c>
      <c r="K154" t="s">
        <v>78</v>
      </c>
      <c r="L154" t="s">
        <v>181</v>
      </c>
      <c r="M154" t="s">
        <v>182</v>
      </c>
      <c r="N154" t="s">
        <v>219</v>
      </c>
      <c r="O154" t="s">
        <v>82</v>
      </c>
      <c r="P154" t="str">
        <f>"CT061877                      "</f>
        <v xml:space="preserve">CT061877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9.42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2.7</v>
      </c>
      <c r="BK154">
        <v>3</v>
      </c>
      <c r="BL154">
        <v>72.209999999999994</v>
      </c>
      <c r="BM154">
        <v>10.83</v>
      </c>
      <c r="BN154">
        <v>83.04</v>
      </c>
      <c r="BO154">
        <v>83.04</v>
      </c>
      <c r="BQ154" t="s">
        <v>220</v>
      </c>
      <c r="BR154" t="s">
        <v>84</v>
      </c>
      <c r="BS154" s="3">
        <v>44075</v>
      </c>
      <c r="BT154" s="4">
        <v>0.43263888888888885</v>
      </c>
      <c r="BU154" t="s">
        <v>542</v>
      </c>
      <c r="BV154" t="s">
        <v>86</v>
      </c>
      <c r="BY154">
        <v>13329.94</v>
      </c>
      <c r="CA154" t="s">
        <v>222</v>
      </c>
      <c r="CC154" t="s">
        <v>182</v>
      </c>
      <c r="CD154">
        <v>1200</v>
      </c>
      <c r="CE154" t="s">
        <v>89</v>
      </c>
      <c r="CF154" s="3">
        <v>44076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"GAB2000163"</f>
        <v>GAB2000163</v>
      </c>
      <c r="F155" s="3">
        <v>44074</v>
      </c>
      <c r="G155">
        <v>202102</v>
      </c>
      <c r="H155" t="s">
        <v>75</v>
      </c>
      <c r="I155" t="s">
        <v>76</v>
      </c>
      <c r="J155" t="s">
        <v>77</v>
      </c>
      <c r="K155" t="s">
        <v>78</v>
      </c>
      <c r="L155" t="s">
        <v>120</v>
      </c>
      <c r="M155" t="s">
        <v>121</v>
      </c>
      <c r="N155" t="s">
        <v>122</v>
      </c>
      <c r="O155" t="s">
        <v>82</v>
      </c>
      <c r="P155" t="str">
        <f>"CT061864                      "</f>
        <v xml:space="preserve">CT061864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12.17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1.8</v>
      </c>
      <c r="BK155">
        <v>2</v>
      </c>
      <c r="BL155">
        <v>93.29</v>
      </c>
      <c r="BM155">
        <v>13.99</v>
      </c>
      <c r="BN155">
        <v>107.28</v>
      </c>
      <c r="BO155">
        <v>107.28</v>
      </c>
      <c r="BQ155" t="s">
        <v>123</v>
      </c>
      <c r="BR155" t="s">
        <v>84</v>
      </c>
      <c r="BS155" s="3">
        <v>44075</v>
      </c>
      <c r="BT155" s="4">
        <v>0.43055555555555558</v>
      </c>
      <c r="BU155" t="s">
        <v>543</v>
      </c>
      <c r="BV155" t="s">
        <v>86</v>
      </c>
      <c r="BY155">
        <v>8877.83</v>
      </c>
      <c r="BZ155" t="s">
        <v>30</v>
      </c>
      <c r="CA155" t="s">
        <v>283</v>
      </c>
      <c r="CC155" t="s">
        <v>121</v>
      </c>
      <c r="CD155">
        <v>2745</v>
      </c>
      <c r="CE155" t="s">
        <v>110</v>
      </c>
      <c r="CI155">
        <v>1</v>
      </c>
      <c r="CJ155">
        <v>1</v>
      </c>
      <c r="CK155">
        <v>23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"GAB2000164"</f>
        <v>GAB2000164</v>
      </c>
      <c r="F156" s="3">
        <v>44074</v>
      </c>
      <c r="G156">
        <v>202102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257</v>
      </c>
      <c r="O156" t="s">
        <v>82</v>
      </c>
      <c r="P156" t="str">
        <f>"CT061865                      "</f>
        <v xml:space="preserve">CT061865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4.91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0.3</v>
      </c>
      <c r="BJ156">
        <v>2.4</v>
      </c>
      <c r="BK156">
        <v>3</v>
      </c>
      <c r="BL156">
        <v>37.619999999999997</v>
      </c>
      <c r="BM156">
        <v>5.64</v>
      </c>
      <c r="BN156">
        <v>43.26</v>
      </c>
      <c r="BO156">
        <v>43.26</v>
      </c>
      <c r="BQ156" t="s">
        <v>258</v>
      </c>
      <c r="BR156" t="s">
        <v>84</v>
      </c>
      <c r="BS156" s="3">
        <v>44075</v>
      </c>
      <c r="BT156" s="4">
        <v>0.40138888888888885</v>
      </c>
      <c r="BU156" t="s">
        <v>259</v>
      </c>
      <c r="BV156" t="s">
        <v>86</v>
      </c>
      <c r="BY156">
        <v>12186.72</v>
      </c>
      <c r="CA156" t="s">
        <v>225</v>
      </c>
      <c r="CC156" t="s">
        <v>76</v>
      </c>
      <c r="CD156">
        <v>7441</v>
      </c>
      <c r="CE156" t="s">
        <v>89</v>
      </c>
      <c r="CF156" s="3">
        <v>44076</v>
      </c>
      <c r="CI156">
        <v>1</v>
      </c>
      <c r="CJ156">
        <v>1</v>
      </c>
      <c r="CK156">
        <v>22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"GAB2000165"</f>
        <v>GAB2000165</v>
      </c>
      <c r="F157" s="3">
        <v>44074</v>
      </c>
      <c r="G157">
        <v>202102</v>
      </c>
      <c r="H157" t="s">
        <v>75</v>
      </c>
      <c r="I157" t="s">
        <v>76</v>
      </c>
      <c r="J157" t="s">
        <v>77</v>
      </c>
      <c r="K157" t="s">
        <v>78</v>
      </c>
      <c r="L157" t="s">
        <v>152</v>
      </c>
      <c r="M157" t="s">
        <v>153</v>
      </c>
      <c r="N157" t="s">
        <v>154</v>
      </c>
      <c r="O157" t="s">
        <v>82</v>
      </c>
      <c r="P157" t="str">
        <f>"CT061867                      "</f>
        <v xml:space="preserve">CT061867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12.17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0.3</v>
      </c>
      <c r="BJ157">
        <v>1.9</v>
      </c>
      <c r="BK157">
        <v>2</v>
      </c>
      <c r="BL157">
        <v>93.29</v>
      </c>
      <c r="BM157">
        <v>13.99</v>
      </c>
      <c r="BN157">
        <v>107.28</v>
      </c>
      <c r="BO157">
        <v>107.28</v>
      </c>
      <c r="BQ157" t="s">
        <v>155</v>
      </c>
      <c r="BR157" t="s">
        <v>84</v>
      </c>
      <c r="BS157" s="3">
        <v>44075</v>
      </c>
      <c r="BT157" s="4">
        <v>0.41805555555555557</v>
      </c>
      <c r="BU157" t="s">
        <v>156</v>
      </c>
      <c r="BV157" t="s">
        <v>86</v>
      </c>
      <c r="BY157">
        <v>9563.4</v>
      </c>
      <c r="BZ157" t="s">
        <v>30</v>
      </c>
      <c r="CA157" t="s">
        <v>544</v>
      </c>
      <c r="CC157" t="s">
        <v>153</v>
      </c>
      <c r="CD157">
        <v>250</v>
      </c>
      <c r="CE157" t="s">
        <v>89</v>
      </c>
      <c r="CF157" s="3">
        <v>44075</v>
      </c>
      <c r="CI157">
        <v>1</v>
      </c>
      <c r="CJ157">
        <v>1</v>
      </c>
      <c r="CK157">
        <v>23</v>
      </c>
      <c r="CL15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2020-09-03T09:31:28Z</dcterms:created>
  <dcterms:modified xsi:type="dcterms:W3CDTF">2020-09-03T09:31:39Z</dcterms:modified>
</cp:coreProperties>
</file>