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Oct Inv 2024\EMIT\Brenntag\"/>
    </mc:Choice>
  </mc:AlternateContent>
  <xr:revisionPtr revIDLastSave="0" documentId="8_{177D491D-1243-458A-83B4-1EC6EE46797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 1" sheetId="1" r:id="rId1"/>
    <sheet name="Sheet1" sheetId="2" r:id="rId2"/>
  </sheets>
  <definedNames>
    <definedName name="_xlnm._FilterDatabase" localSheetId="0" hidden="1">'Sheet 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3" i="1" l="1"/>
  <c r="C3" i="2"/>
  <c r="C4" i="2"/>
  <c r="C5" i="2"/>
  <c r="C6" i="2"/>
  <c r="C7" i="2"/>
  <c r="C8" i="2"/>
  <c r="D8" i="2" s="1"/>
  <c r="C9" i="2"/>
  <c r="C10" i="2"/>
  <c r="D10" i="2" s="1"/>
  <c r="C11" i="2"/>
  <c r="C12" i="2"/>
  <c r="C13" i="2"/>
  <c r="C14" i="2"/>
  <c r="C15" i="2"/>
  <c r="C16" i="2"/>
  <c r="D16" i="2" s="1"/>
  <c r="C17" i="2"/>
  <c r="D17" i="2" s="1"/>
  <c r="C18" i="2"/>
  <c r="D18" i="2" s="1"/>
  <c r="C19" i="2"/>
  <c r="C20" i="2"/>
  <c r="C21" i="2"/>
  <c r="C22" i="2"/>
  <c r="C23" i="2"/>
  <c r="C24" i="2"/>
  <c r="D24" i="2" s="1"/>
  <c r="C25" i="2"/>
  <c r="D25" i="2" s="1"/>
  <c r="C26" i="2"/>
  <c r="D26" i="2" s="1"/>
  <c r="C27" i="2"/>
  <c r="C28" i="2"/>
  <c r="C29" i="2"/>
  <c r="C30" i="2"/>
  <c r="C31" i="2"/>
  <c r="C32" i="2"/>
  <c r="D32" i="2" s="1"/>
  <c r="C33" i="2"/>
  <c r="D33" i="2" s="1"/>
  <c r="C34" i="2"/>
  <c r="D34" i="2" s="1"/>
  <c r="C35" i="2"/>
  <c r="C36" i="2"/>
  <c r="C37" i="2"/>
  <c r="C38" i="2"/>
  <c r="C39" i="2"/>
  <c r="C40" i="2"/>
  <c r="D40" i="2" s="1"/>
  <c r="C41" i="2"/>
  <c r="D41" i="2" s="1"/>
  <c r="C42" i="2"/>
  <c r="D42" i="2" s="1"/>
  <c r="C43" i="2"/>
  <c r="C44" i="2"/>
  <c r="C45" i="2"/>
  <c r="C46" i="2"/>
  <c r="C47" i="2"/>
  <c r="C48" i="2"/>
  <c r="D48" i="2" s="1"/>
  <c r="C49" i="2"/>
  <c r="D49" i="2" s="1"/>
  <c r="C50" i="2"/>
  <c r="D50" i="2" s="1"/>
  <c r="C51" i="2"/>
  <c r="C52" i="2"/>
  <c r="C53" i="2"/>
  <c r="D53" i="2" s="1"/>
  <c r="C54" i="2"/>
  <c r="C55" i="2"/>
  <c r="C56" i="2"/>
  <c r="D56" i="2" s="1"/>
  <c r="C57" i="2"/>
  <c r="D57" i="2" s="1"/>
  <c r="C58" i="2"/>
  <c r="D58" i="2" s="1"/>
  <c r="C59" i="2"/>
  <c r="C60" i="2"/>
  <c r="C61" i="2"/>
  <c r="C62" i="2"/>
  <c r="C63" i="2"/>
  <c r="C64" i="2"/>
  <c r="C65" i="2"/>
  <c r="C66" i="2"/>
  <c r="C2" i="2"/>
  <c r="D2" i="2" s="1"/>
  <c r="D3" i="2"/>
  <c r="D4" i="2"/>
  <c r="D5" i="2"/>
  <c r="D6" i="2"/>
  <c r="D7" i="2"/>
  <c r="D9" i="2"/>
  <c r="D11" i="2"/>
  <c r="D12" i="2"/>
  <c r="D13" i="2"/>
  <c r="D14" i="2"/>
  <c r="D15" i="2"/>
  <c r="D19" i="2"/>
  <c r="D20" i="2"/>
  <c r="D21" i="2"/>
  <c r="D22" i="2"/>
  <c r="D23" i="2"/>
  <c r="D27" i="2"/>
  <c r="D28" i="2"/>
  <c r="D29" i="2"/>
  <c r="D30" i="2"/>
  <c r="D31" i="2"/>
  <c r="D35" i="2"/>
  <c r="D36" i="2"/>
  <c r="D37" i="2"/>
  <c r="D38" i="2"/>
  <c r="D39" i="2"/>
  <c r="D43" i="2"/>
  <c r="D44" i="2"/>
  <c r="D45" i="2"/>
  <c r="D46" i="2"/>
  <c r="D47" i="2"/>
  <c r="D51" i="2"/>
  <c r="D52" i="2"/>
  <c r="D54" i="2"/>
  <c r="D55" i="2"/>
  <c r="D59" i="2"/>
  <c r="D60" i="2"/>
  <c r="D61" i="2"/>
  <c r="D1" i="2"/>
  <c r="U67" i="1"/>
</calcChain>
</file>

<file path=xl/sharedStrings.xml><?xml version="1.0" encoding="utf-8"?>
<sst xmlns="http://schemas.openxmlformats.org/spreadsheetml/2006/main" count="1025" uniqueCount="240">
  <si>
    <t>Waybill Number</t>
  </si>
  <si>
    <t>Fuel</t>
  </si>
  <si>
    <t>Total</t>
  </si>
  <si>
    <t>2024-10-11</t>
  </si>
  <si>
    <t>INV310901</t>
  </si>
  <si>
    <t>2024-10-08</t>
  </si>
  <si>
    <t>-</t>
  </si>
  <si>
    <t>JNB</t>
  </si>
  <si>
    <t>DBN</t>
  </si>
  <si>
    <t>RICHMOND (DUR)</t>
  </si>
  <si>
    <t>NATURAL &amp; ORGANIC FORMUL(DELIVERY)*5471*</t>
  </si>
  <si>
    <t>DOOR</t>
  </si>
  <si>
    <t>2024-10-10</t>
  </si>
  <si>
    <t>87641848</t>
  </si>
  <si>
    <t>-76819234 - 87641968</t>
  </si>
  <si>
    <t>PTA</t>
  </si>
  <si>
    <t>HENNOPSPARK &amp; EXT 1</t>
  </si>
  <si>
    <t>UNIPRO INGREDIENTS</t>
  </si>
  <si>
    <t>2363841</t>
  </si>
  <si>
    <t>87617493</t>
  </si>
  <si>
    <t>PHOENIX</t>
  </si>
  <si>
    <t>MONSTER ENERGY BEVERAGE</t>
  </si>
  <si>
    <t>LINK</t>
  </si>
  <si>
    <t>2024-10-07</t>
  </si>
  <si>
    <t>87639934</t>
  </si>
  <si>
    <t>WADEVILLE</t>
  </si>
  <si>
    <t>COCA COLA WADEVILLE SUPPLY CHAIN</t>
  </si>
  <si>
    <t>87641968</t>
  </si>
  <si>
    <t>-76819234 - 2.5 TON LOAD</t>
  </si>
  <si>
    <t>CENTURION</t>
  </si>
  <si>
    <t>GLOBEPAK</t>
  </si>
  <si>
    <t>1988853-1</t>
  </si>
  <si>
    <t>-87644908 - 76819821 - 4 TON LOAD</t>
  </si>
  <si>
    <t>ROSSLYN</t>
  </si>
  <si>
    <t>ALBERTON NORTH</t>
  </si>
  <si>
    <t>SAVANNA PLAINS INVESTMENTS</t>
  </si>
  <si>
    <t>2298088</t>
  </si>
  <si>
    <t>.</t>
  </si>
  <si>
    <t>CPT</t>
  </si>
  <si>
    <t>PLZ</t>
  </si>
  <si>
    <t>BRENNTAG PE</t>
  </si>
  <si>
    <t>2298085</t>
  </si>
  <si>
    <t>87645295</t>
  </si>
  <si>
    <t>NEAVE IND AREA</t>
  </si>
  <si>
    <t>PHARMACARE LIMITED</t>
  </si>
  <si>
    <t>2363872</t>
  </si>
  <si>
    <t>87643612</t>
  </si>
  <si>
    <t>HOWICK</t>
  </si>
  <si>
    <t>DUNLOP INDUSTRIAL PARK</t>
  </si>
  <si>
    <t>2298089</t>
  </si>
  <si>
    <t>87646170</t>
  </si>
  <si>
    <t>WRAPSA (PTY) LTD</t>
  </si>
  <si>
    <t>87639931</t>
  </si>
  <si>
    <t>87639932</t>
  </si>
  <si>
    <t>BENROSE</t>
  </si>
  <si>
    <t>KYRON LAB</t>
  </si>
  <si>
    <t>87640209</t>
  </si>
  <si>
    <t>ROODEPOORT</t>
  </si>
  <si>
    <t>RANBAXY PHARMACEUTICALS A SUN PHARMA CO</t>
  </si>
  <si>
    <t>2024-10-09</t>
  </si>
  <si>
    <t>EWB0014950</t>
  </si>
  <si>
    <t>BRENTAG MIDRAND</t>
  </si>
  <si>
    <t>2363869</t>
  </si>
  <si>
    <t>87644722</t>
  </si>
  <si>
    <t>-76819815 - 12 TON LOAD</t>
  </si>
  <si>
    <t>BOLTONIA</t>
  </si>
  <si>
    <t>MAJESTY OIL MILLS</t>
  </si>
  <si>
    <t>12M</t>
  </si>
  <si>
    <t>2298082</t>
  </si>
  <si>
    <t>D/N 87638131</t>
  </si>
  <si>
    <t>BRENNTAG SA PORT ELIZABETH</t>
  </si>
  <si>
    <t>2363870</t>
  </si>
  <si>
    <t>87641336</t>
  </si>
  <si>
    <t>BRENNTAG - MIDRAND</t>
  </si>
  <si>
    <t>EWB0014953</t>
  </si>
  <si>
    <t>BRENTAG-CPT</t>
  </si>
  <si>
    <t>87639918</t>
  </si>
  <si>
    <t>87639924</t>
  </si>
  <si>
    <t>RANDFONTEIN</t>
  </si>
  <si>
    <t>RCL GROUP SERVICES (PTY) LTD - GROCERY</t>
  </si>
  <si>
    <t>EWB0033656</t>
  </si>
  <si>
    <t>MONT EAGE DURBAN</t>
  </si>
  <si>
    <t>EWB0030909</t>
  </si>
  <si>
    <t>MUIZENBERG</t>
  </si>
  <si>
    <t>TERRASANO HOLDINGS</t>
  </si>
  <si>
    <t>RTSEWB0030954</t>
  </si>
  <si>
    <t>EWB0030954</t>
  </si>
  <si>
    <t>BRENNTAG - POMONA</t>
  </si>
  <si>
    <t>EWB0030899</t>
  </si>
  <si>
    <t>ELS</t>
  </si>
  <si>
    <t>BPL ELS</t>
  </si>
  <si>
    <t>EWB0030898</t>
  </si>
  <si>
    <t>MERRIVALE</t>
  </si>
  <si>
    <t>ANDERMATT MADUMBI PTY LTD</t>
  </si>
  <si>
    <t>EWB0030903</t>
  </si>
  <si>
    <t>BELABELA</t>
  </si>
  <si>
    <t>COLOSTRUM CURES TRUST</t>
  </si>
  <si>
    <t>87641290</t>
  </si>
  <si>
    <t>-76819239 - 14 TON LOAD</t>
  </si>
  <si>
    <t>BOKSBURG</t>
  </si>
  <si>
    <t>SD GUTHRIE INTERNATIONAL</t>
  </si>
  <si>
    <t>EWB0030902</t>
  </si>
  <si>
    <t>BRITS</t>
  </si>
  <si>
    <t>PICOLA FOOD CC</t>
  </si>
  <si>
    <t>EWB0030911</t>
  </si>
  <si>
    <t>MOUNT EDGECOMBE</t>
  </si>
  <si>
    <t>SIZWE SINYE DISTRIBUTORS</t>
  </si>
  <si>
    <t>EWB0030912</t>
  </si>
  <si>
    <t>PINETOWN</t>
  </si>
  <si>
    <t>PRO NUTRITION PTY LTD</t>
  </si>
  <si>
    <t>87639917</t>
  </si>
  <si>
    <t>EWB0030910</t>
  </si>
  <si>
    <t>HARRISMITH</t>
  </si>
  <si>
    <t>NESTLE (S.A) (PTY) LIMITED</t>
  </si>
  <si>
    <t>EWB0033654</t>
  </si>
  <si>
    <t>2298083</t>
  </si>
  <si>
    <t>DN87640192</t>
  </si>
  <si>
    <t>EWB0033652</t>
  </si>
  <si>
    <t>GIVEN</t>
  </si>
  <si>
    <t>BRENNTAG SOUTH AFRICA (PTY) LTD</t>
  </si>
  <si>
    <t>2363874</t>
  </si>
  <si>
    <t>BRENNTAG CPT</t>
  </si>
  <si>
    <t>2441971</t>
  </si>
  <si>
    <t>CONNECT LOGISTICS</t>
  </si>
  <si>
    <t>87644515</t>
  </si>
  <si>
    <t>-76819816 - 87644512</t>
  </si>
  <si>
    <t>COCA  -  COLA CANNERS OF SA</t>
  </si>
  <si>
    <t>87643250</t>
  </si>
  <si>
    <t>JOHANNESBURG</t>
  </si>
  <si>
    <t>FIRMENICH</t>
  </si>
  <si>
    <t>87644512</t>
  </si>
  <si>
    <t>-76919816 - 8 TON LOAD</t>
  </si>
  <si>
    <t>8T-CLOSED</t>
  </si>
  <si>
    <t>2363875</t>
  </si>
  <si>
    <t>87643641</t>
  </si>
  <si>
    <t>6M</t>
  </si>
  <si>
    <t>2298084</t>
  </si>
  <si>
    <t>87645296</t>
  </si>
  <si>
    <t>WILSONIA</t>
  </si>
  <si>
    <t>ASPEN SA E/L</t>
  </si>
  <si>
    <t>87644516</t>
  </si>
  <si>
    <t>BARDENE</t>
  </si>
  <si>
    <t>COLUMBIA PHARMACEUTICALS</t>
  </si>
  <si>
    <t>EWB0033650</t>
  </si>
  <si>
    <t>BPL EAST LONDON</t>
  </si>
  <si>
    <t>EWB0033651</t>
  </si>
  <si>
    <t>HOPEFIELD</t>
  </si>
  <si>
    <t>HLE SERVICES AND SUPPLIES PTY LTD</t>
  </si>
  <si>
    <t>2425203</t>
  </si>
  <si>
    <t>GATELY TSP</t>
  </si>
  <si>
    <t>MENTHOLATUM SA (PTY) LTD</t>
  </si>
  <si>
    <t>2425206</t>
  </si>
  <si>
    <t>EWB0033655</t>
  </si>
  <si>
    <t>2363871</t>
  </si>
  <si>
    <t>77330758</t>
  </si>
  <si>
    <t>EWB0030901</t>
  </si>
  <si>
    <t>EWB0033653</t>
  </si>
  <si>
    <t>BLUFF</t>
  </si>
  <si>
    <t>ATK PRODUCT DURBAN</t>
  </si>
  <si>
    <t>87641293</t>
  </si>
  <si>
    <t>NESTLE HAMMANSKRAAL</t>
  </si>
  <si>
    <t>87644981</t>
  </si>
  <si>
    <t>SASOLBURG</t>
  </si>
  <si>
    <t>AECI MINING CHEMICALS</t>
  </si>
  <si>
    <t>87644511</t>
  </si>
  <si>
    <t>-76819816 - 12 TON LOAD</t>
  </si>
  <si>
    <t>VEREENIGING</t>
  </si>
  <si>
    <t>PREMIER FMCG (PTY) LTD</t>
  </si>
  <si>
    <t>87641457</t>
  </si>
  <si>
    <t>SAB ROSSLYN</t>
  </si>
  <si>
    <t>87639920</t>
  </si>
  <si>
    <t>KLIP RIVER</t>
  </si>
  <si>
    <t>HEINEKEN KLIPPRIVER</t>
  </si>
  <si>
    <t>2314830</t>
  </si>
  <si>
    <t>87641847</t>
  </si>
  <si>
    <t>NUCLEON PTY LTD</t>
  </si>
  <si>
    <t>87641288</t>
  </si>
  <si>
    <t>PRETORIA WEST</t>
  </si>
  <si>
    <t>FOODCORP PRETORIA WEST</t>
  </si>
  <si>
    <t>87641992</t>
  </si>
  <si>
    <t>SUNDERLANDRIDGE</t>
  </si>
  <si>
    <t>MONEYLINE 207</t>
  </si>
  <si>
    <t>87640446</t>
  </si>
  <si>
    <t>CITY DEEP</t>
  </si>
  <si>
    <t>CATER CHAIN FOOD SERV</t>
  </si>
  <si>
    <t>EWB0030900</t>
  </si>
  <si>
    <t>87639923</t>
  </si>
  <si>
    <t>-76819035 - 12 TON LOAD</t>
  </si>
  <si>
    <t>2314831</t>
  </si>
  <si>
    <t>BRENNTAG DBN</t>
  </si>
  <si>
    <t>BRENNTAG SA</t>
  </si>
  <si>
    <t>BRENNTAG KEMPTON PARK</t>
  </si>
  <si>
    <t>BRENNTAG MIDRAND</t>
  </si>
  <si>
    <t>BPL ROSLYNN</t>
  </si>
  <si>
    <t>BRENNTAG MADRID</t>
  </si>
  <si>
    <t>BPL PLZ</t>
  </si>
  <si>
    <t>PHARMACARE LIMITED T/A ASPEN PHARMACARE</t>
  </si>
  <si>
    <t>-76819815 - 87644512</t>
  </si>
  <si>
    <t>CONTINENTAL BISCUITS MANUFACTURERS</t>
  </si>
  <si>
    <t>BPL PORT ELIZABETH</t>
  </si>
  <si>
    <t xml:space="preserve">BRENNTAG KILLARNEY GARDENS </t>
  </si>
  <si>
    <t>BRENNTAG POMONA</t>
  </si>
  <si>
    <t xml:space="preserve">PORT ELIZABETH </t>
  </si>
  <si>
    <t xml:space="preserve">BPL EAST LONDON </t>
  </si>
  <si>
    <t>EAST LONDON</t>
  </si>
  <si>
    <t>CAPE TOWN</t>
  </si>
  <si>
    <t>PORT ELIZABETH</t>
  </si>
  <si>
    <t xml:space="preserve">DURBAN </t>
  </si>
  <si>
    <t xml:space="preserve">HAMMANSKRAAL </t>
  </si>
  <si>
    <t>BRENNTAG POMONA 2</t>
  </si>
  <si>
    <t>DOOR/2T</t>
  </si>
  <si>
    <t>DOOR/4T</t>
  </si>
  <si>
    <t>SAMPLES</t>
  </si>
  <si>
    <t>SADIRE</t>
  </si>
  <si>
    <t>BRENNTAG PROSPECTON</t>
  </si>
  <si>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</si>
  <si>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</si>
  <si>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</si>
  <si>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</si>
  <si>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</si>
  <si>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</si>
  <si>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</si>
  <si>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</si>
  <si>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</si>
  <si>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</si>
  <si>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</si>
  <si>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</si>
  <si>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</si>
  <si>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</si>
  <si>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</si>
  <si>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</si>
  <si>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</si>
  <si>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</si>
  <si>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Other_Surch</t>
  </si>
  <si>
    <t>SubTotal</t>
  </si>
  <si>
    <t>VAT</t>
  </si>
  <si>
    <t>InvoiceNo</t>
  </si>
  <si>
    <t>Billable Accnum</t>
  </si>
  <si>
    <t>MA Info</t>
  </si>
  <si>
    <t>BTG001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</si>
</sst>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Calibri"/>
    </font>
    <font>
      <sz val="11"/>
      <name val="Calibri"/>
      <family val="2"/>
    </font>
    <font>
      <sz val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0" xfId="0" applyAlignment="1">
      <alignment horizontal="left"/>
    </xf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0" borderId="1" xfId="0" applyFill="1" applyBorder="1"/>
    <xf numFmtId="0" fontId="0" fillId="0" borderId="1" xfId="0" applyFill="1" applyBorder="1" applyAlignment="1">
      <alignment horizontal="left"/>
    </xf>
    <xf numFmtId="0" fontId="1" fillId="0" borderId="1" xfId="0" applyFont="1" applyFill="1" applyBorder="1"/>
    <xf numFmtId="0" fontId="0" fillId="0" borderId="0" xfId="0" applyFill="1"/>
    <xf numFmtId="0" fontId="1" fillId="0" borderId="1" xfId="0" applyFont="1" applyFill="1" applyBorder="1" applyAlignment="1">
      <alignment horizontal="left"/>
    </xf>
    <xf numFmtId="0" fontId="0" fillId="0" borderId="0" xfId="0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7"/>
  <sheetViews>
    <sheetView tabSelected="1" workbookViewId="0"/>
  </sheetViews>
  <sheetFormatPr defaultRowHeight="14.4" x14ac:dyDescent="0.3"/>
  <cols>
    <col min="1" max="1" width="9.6640625" style="9" customWidth="1"/>
    <col min="2" max="2" width="11.88671875" style="11" customWidth="1"/>
    <col min="3" max="3" width="13.109375" style="11" customWidth="1"/>
    <col min="4" max="4" width="9.6640625" style="9" customWidth="1"/>
    <col min="5" max="5" width="22.109375" style="9" customWidth="1"/>
    <col min="6" max="7" width="20" style="9" customWidth="1"/>
    <col min="8" max="8" width="4.109375" style="9" customWidth="1"/>
    <col min="9" max="9" width="6.109375" style="9" customWidth="1"/>
    <col min="10" max="10" width="15.109375" style="9" customWidth="1"/>
    <col min="11" max="12" width="10.33203125" style="9" customWidth="1"/>
    <col min="13" max="13" width="7.88671875" style="9" customWidth="1"/>
    <col min="14" max="14" width="6.44140625" style="9" customWidth="1"/>
    <col min="15" max="15" width="6.77734375" style="9" customWidth="1"/>
    <col min="16" max="16" width="10.5546875" style="9" customWidth="1"/>
    <col min="17" max="17" width="9.109375" style="9" customWidth="1"/>
    <col min="18" max="18" width="8" style="9" bestFit="1" customWidth="1"/>
    <col min="19" max="19" width="6" style="9" bestFit="1" customWidth="1"/>
    <col min="20" max="20" width="9.6640625" style="9" customWidth="1"/>
    <col min="21" max="21" width="8" style="9" bestFit="1" customWidth="1"/>
    <col min="22" max="22" width="9.6640625" style="9" customWidth="1"/>
    <col min="23" max="23" width="8.88671875" style="9" bestFit="1" customWidth="1"/>
    <col min="24" max="24" width="8.88671875" style="9"/>
    <col min="25" max="25" width="13.88671875" style="9" bestFit="1" customWidth="1"/>
    <col min="26" max="16384" width="8.88671875" style="9"/>
  </cols>
  <sheetData>
    <row r="1" spans="1:26" x14ac:dyDescent="0.3">
      <c r="A1" s="6" t="s">
        <v>215</v>
      </c>
      <c r="B1" s="6" t="s">
        <v>216</v>
      </c>
      <c r="C1" s="7" t="s">
        <v>217</v>
      </c>
      <c r="D1" s="7" t="s">
        <v>218</v>
      </c>
      <c r="E1" s="6" t="s">
        <v>219</v>
      </c>
      <c r="F1" s="6" t="s">
        <v>220</v>
      </c>
      <c r="G1" s="6" t="s">
        <v>221</v>
      </c>
      <c r="H1" s="6" t="s">
        <v>222</v>
      </c>
      <c r="I1" s="6" t="s">
        <v>223</v>
      </c>
      <c r="J1" s="6" t="s">
        <v>224</v>
      </c>
      <c r="K1" s="6" t="s">
        <v>225</v>
      </c>
      <c r="L1" s="6" t="s">
        <v>226</v>
      </c>
      <c r="M1" s="6" t="s">
        <v>227</v>
      </c>
      <c r="N1" s="6" t="s">
        <v>228</v>
      </c>
      <c r="O1" s="6" t="s">
        <v>229</v>
      </c>
      <c r="P1" s="6" t="s">
        <v>230</v>
      </c>
      <c r="Q1" s="6" t="s">
        <v>231</v>
      </c>
      <c r="R1" s="6" t="s">
        <v>232</v>
      </c>
      <c r="S1" s="6" t="s">
        <v>1</v>
      </c>
      <c r="T1" s="6" t="s">
        <v>233</v>
      </c>
      <c r="U1" s="6" t="s">
        <v>234</v>
      </c>
      <c r="V1" s="6" t="s">
        <v>235</v>
      </c>
      <c r="W1" s="6" t="s">
        <v>2</v>
      </c>
      <c r="X1" s="6" t="s">
        <v>236</v>
      </c>
      <c r="Y1" s="6" t="s">
        <v>237</v>
      </c>
      <c r="Z1" s="6" t="s">
        <v>238</v>
      </c>
    </row>
    <row r="2" spans="1:26" x14ac:dyDescent="0.3">
      <c r="A2" s="6" t="s">
        <v>5</v>
      </c>
      <c r="B2" s="7">
        <v>2425202</v>
      </c>
      <c r="C2" s="7">
        <v>87641231</v>
      </c>
      <c r="D2" s="6">
        <v>76819280</v>
      </c>
      <c r="E2" s="8" t="s">
        <v>209</v>
      </c>
      <c r="F2" s="6" t="s">
        <v>10</v>
      </c>
      <c r="G2" s="6"/>
      <c r="H2" s="6" t="s">
        <v>7</v>
      </c>
      <c r="I2" s="6" t="s">
        <v>8</v>
      </c>
      <c r="J2" s="6" t="s">
        <v>9</v>
      </c>
      <c r="K2" s="6" t="s">
        <v>11</v>
      </c>
      <c r="L2" s="6">
        <v>1</v>
      </c>
      <c r="M2" s="6">
        <v>278</v>
      </c>
      <c r="N2" s="6">
        <v>194.59</v>
      </c>
      <c r="O2" s="6">
        <v>278</v>
      </c>
      <c r="P2" s="6">
        <v>0</v>
      </c>
      <c r="Q2" s="6">
        <v>378.08</v>
      </c>
      <c r="R2" s="6">
        <v>10.87</v>
      </c>
      <c r="S2" s="6">
        <v>389.52</v>
      </c>
      <c r="T2" s="6">
        <v>589.20000000000005</v>
      </c>
      <c r="U2" s="6">
        <v>1367.67</v>
      </c>
      <c r="V2" s="6">
        <v>205.15</v>
      </c>
      <c r="W2" s="6">
        <v>1572.82</v>
      </c>
      <c r="X2" s="6" t="s">
        <v>4</v>
      </c>
      <c r="Y2" s="8" t="s">
        <v>239</v>
      </c>
      <c r="Z2" s="6"/>
    </row>
    <row r="3" spans="1:26" x14ac:dyDescent="0.3">
      <c r="A3" s="6" t="s">
        <v>12</v>
      </c>
      <c r="B3" s="7" t="s">
        <v>13</v>
      </c>
      <c r="C3" s="10">
        <v>87641968</v>
      </c>
      <c r="D3" s="6">
        <v>76819234</v>
      </c>
      <c r="E3" s="6" t="s">
        <v>201</v>
      </c>
      <c r="F3" s="6" t="s">
        <v>17</v>
      </c>
      <c r="G3" s="6"/>
      <c r="H3" s="6" t="s">
        <v>7</v>
      </c>
      <c r="I3" s="6" t="s">
        <v>15</v>
      </c>
      <c r="J3" s="6" t="s">
        <v>16</v>
      </c>
      <c r="K3" s="8" t="s">
        <v>210</v>
      </c>
      <c r="L3" s="6">
        <v>20</v>
      </c>
      <c r="M3" s="6">
        <v>1</v>
      </c>
      <c r="N3" s="6">
        <v>1</v>
      </c>
      <c r="O3" s="6">
        <v>1</v>
      </c>
      <c r="P3" s="6">
        <v>0</v>
      </c>
      <c r="Q3" s="6">
        <v>0</v>
      </c>
      <c r="R3" s="6">
        <v>0</v>
      </c>
      <c r="S3" s="6">
        <v>0</v>
      </c>
      <c r="T3" s="6">
        <v>0</v>
      </c>
      <c r="U3" s="6">
        <v>0</v>
      </c>
      <c r="V3" s="6">
        <v>0</v>
      </c>
      <c r="W3" s="6">
        <v>0</v>
      </c>
      <c r="X3" s="6" t="s">
        <v>4</v>
      </c>
      <c r="Y3" s="8" t="s">
        <v>239</v>
      </c>
      <c r="Z3" s="6"/>
    </row>
    <row r="4" spans="1:26" ht="13.8" customHeight="1" x14ac:dyDescent="0.3">
      <c r="A4" s="6" t="s">
        <v>5</v>
      </c>
      <c r="B4" s="7" t="s">
        <v>27</v>
      </c>
      <c r="C4" s="7"/>
      <c r="D4" s="8">
        <v>76819234</v>
      </c>
      <c r="E4" s="6" t="s">
        <v>201</v>
      </c>
      <c r="F4" s="6" t="s">
        <v>30</v>
      </c>
      <c r="G4" s="6"/>
      <c r="H4" s="6" t="s">
        <v>7</v>
      </c>
      <c r="I4" s="6" t="s">
        <v>15</v>
      </c>
      <c r="J4" s="6" t="s">
        <v>29</v>
      </c>
      <c r="K4" s="6" t="s">
        <v>11</v>
      </c>
      <c r="L4" s="6">
        <v>65</v>
      </c>
      <c r="M4" s="6">
        <v>2500</v>
      </c>
      <c r="N4" s="6">
        <v>0.02</v>
      </c>
      <c r="O4" s="6">
        <v>2500</v>
      </c>
      <c r="P4" s="6">
        <v>0</v>
      </c>
      <c r="Q4" s="6">
        <v>1275</v>
      </c>
      <c r="R4" s="6">
        <v>10.87</v>
      </c>
      <c r="S4" s="6">
        <v>513.44000000000005</v>
      </c>
      <c r="T4" s="6">
        <v>0</v>
      </c>
      <c r="U4" s="6">
        <v>1799.31</v>
      </c>
      <c r="V4" s="6">
        <v>269.89999999999998</v>
      </c>
      <c r="W4" s="6">
        <v>2069.21</v>
      </c>
      <c r="X4" s="6" t="s">
        <v>4</v>
      </c>
      <c r="Y4" s="8" t="s">
        <v>239</v>
      </c>
      <c r="Z4" s="6"/>
    </row>
    <row r="5" spans="1:26" x14ac:dyDescent="0.3">
      <c r="A5" s="6" t="s">
        <v>12</v>
      </c>
      <c r="B5" s="7" t="s">
        <v>174</v>
      </c>
      <c r="C5" s="7"/>
      <c r="D5" s="6">
        <v>76819234</v>
      </c>
      <c r="E5" s="6" t="s">
        <v>201</v>
      </c>
      <c r="F5" s="6" t="s">
        <v>175</v>
      </c>
      <c r="G5" s="6"/>
      <c r="H5" s="6" t="s">
        <v>7</v>
      </c>
      <c r="I5" s="6" t="s">
        <v>15</v>
      </c>
      <c r="J5" s="6" t="s">
        <v>29</v>
      </c>
      <c r="K5" s="6" t="s">
        <v>11</v>
      </c>
      <c r="L5" s="6">
        <v>3</v>
      </c>
      <c r="M5" s="6">
        <v>1</v>
      </c>
      <c r="N5" s="6">
        <v>1</v>
      </c>
      <c r="O5" s="6">
        <v>1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0</v>
      </c>
      <c r="V5" s="6">
        <v>0</v>
      </c>
      <c r="W5" s="6">
        <v>0</v>
      </c>
      <c r="X5" s="6" t="s">
        <v>4</v>
      </c>
      <c r="Y5" s="8" t="s">
        <v>239</v>
      </c>
      <c r="Z5" s="6"/>
    </row>
    <row r="6" spans="1:26" x14ac:dyDescent="0.3">
      <c r="A6" s="6" t="s">
        <v>12</v>
      </c>
      <c r="B6" s="7" t="s">
        <v>176</v>
      </c>
      <c r="C6" s="7"/>
      <c r="D6" s="6">
        <v>76819234</v>
      </c>
      <c r="E6" s="6" t="s">
        <v>201</v>
      </c>
      <c r="F6" s="6" t="s">
        <v>178</v>
      </c>
      <c r="G6" s="6"/>
      <c r="H6" s="6" t="s">
        <v>7</v>
      </c>
      <c r="I6" s="6" t="s">
        <v>15</v>
      </c>
      <c r="J6" s="6" t="s">
        <v>177</v>
      </c>
      <c r="K6" s="6" t="s">
        <v>11</v>
      </c>
      <c r="L6" s="6">
        <v>6</v>
      </c>
      <c r="M6" s="6">
        <v>1</v>
      </c>
      <c r="N6" s="6">
        <v>1</v>
      </c>
      <c r="O6" s="6">
        <v>1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 t="s">
        <v>4</v>
      </c>
      <c r="Y6" s="8" t="s">
        <v>239</v>
      </c>
      <c r="Z6" s="6"/>
    </row>
    <row r="7" spans="1:26" x14ac:dyDescent="0.3">
      <c r="A7" s="6" t="s">
        <v>5</v>
      </c>
      <c r="B7" s="7" t="s">
        <v>179</v>
      </c>
      <c r="C7" s="7"/>
      <c r="D7" s="6">
        <v>76819234</v>
      </c>
      <c r="E7" s="6" t="s">
        <v>201</v>
      </c>
      <c r="F7" s="6" t="s">
        <v>181</v>
      </c>
      <c r="G7" s="6"/>
      <c r="H7" s="6" t="s">
        <v>7</v>
      </c>
      <c r="I7" s="6" t="s">
        <v>15</v>
      </c>
      <c r="J7" s="6" t="s">
        <v>180</v>
      </c>
      <c r="K7" s="6" t="s">
        <v>11</v>
      </c>
      <c r="L7" s="6">
        <v>36</v>
      </c>
      <c r="M7" s="6">
        <v>1</v>
      </c>
      <c r="N7" s="6">
        <v>1</v>
      </c>
      <c r="O7" s="6">
        <v>1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 t="s">
        <v>4</v>
      </c>
      <c r="Y7" s="8" t="s">
        <v>239</v>
      </c>
      <c r="Z7" s="6"/>
    </row>
    <row r="8" spans="1:26" x14ac:dyDescent="0.3">
      <c r="A8" s="6" t="s">
        <v>5</v>
      </c>
      <c r="B8" s="7" t="s">
        <v>18</v>
      </c>
      <c r="C8" s="7" t="s">
        <v>19</v>
      </c>
      <c r="D8" s="6" t="s">
        <v>18</v>
      </c>
      <c r="E8" s="6" t="s">
        <v>123</v>
      </c>
      <c r="F8" s="6" t="s">
        <v>21</v>
      </c>
      <c r="G8" s="6"/>
      <c r="H8" s="6" t="s">
        <v>8</v>
      </c>
      <c r="I8" s="6" t="s">
        <v>8</v>
      </c>
      <c r="J8" s="6" t="s">
        <v>20</v>
      </c>
      <c r="K8" s="6" t="s">
        <v>22</v>
      </c>
      <c r="L8" s="6">
        <v>1</v>
      </c>
      <c r="M8" s="6">
        <v>30000</v>
      </c>
      <c r="N8" s="6">
        <v>0</v>
      </c>
      <c r="O8" s="6">
        <v>53000</v>
      </c>
      <c r="P8" s="6">
        <v>0</v>
      </c>
      <c r="Q8" s="6">
        <v>6520.8</v>
      </c>
      <c r="R8" s="6">
        <v>10.87</v>
      </c>
      <c r="S8" s="6">
        <v>1616.51</v>
      </c>
      <c r="T8" s="6">
        <v>0</v>
      </c>
      <c r="U8" s="6">
        <v>8148.18</v>
      </c>
      <c r="V8" s="6">
        <v>1222.23</v>
      </c>
      <c r="W8" s="6">
        <v>9370.41</v>
      </c>
      <c r="X8" s="6" t="s">
        <v>4</v>
      </c>
      <c r="Y8" s="8" t="s">
        <v>239</v>
      </c>
      <c r="Z8" s="6"/>
    </row>
    <row r="9" spans="1:26" x14ac:dyDescent="0.3">
      <c r="A9" s="6" t="s">
        <v>5</v>
      </c>
      <c r="B9" s="7" t="s">
        <v>62</v>
      </c>
      <c r="C9" s="7">
        <v>87641251</v>
      </c>
      <c r="D9" s="6" t="s">
        <v>18</v>
      </c>
      <c r="E9" s="6" t="s">
        <v>123</v>
      </c>
      <c r="F9" s="8" t="s">
        <v>21</v>
      </c>
      <c r="G9" s="8"/>
      <c r="H9" s="6" t="s">
        <v>8</v>
      </c>
      <c r="I9" s="6" t="s">
        <v>8</v>
      </c>
      <c r="J9" s="6" t="s">
        <v>20</v>
      </c>
      <c r="K9" s="6" t="s">
        <v>22</v>
      </c>
      <c r="L9" s="6">
        <v>1</v>
      </c>
      <c r="M9" s="6">
        <v>26000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 t="s">
        <v>4</v>
      </c>
      <c r="Y9" s="8" t="s">
        <v>239</v>
      </c>
      <c r="Z9" s="6"/>
    </row>
    <row r="10" spans="1:26" x14ac:dyDescent="0.3">
      <c r="A10" s="6" t="s">
        <v>23</v>
      </c>
      <c r="B10" s="7" t="s">
        <v>24</v>
      </c>
      <c r="C10" s="7">
        <v>76819038</v>
      </c>
      <c r="D10" s="6"/>
      <c r="E10" s="6" t="s">
        <v>201</v>
      </c>
      <c r="F10" s="6" t="s">
        <v>26</v>
      </c>
      <c r="G10" s="6"/>
      <c r="H10" s="6" t="s">
        <v>7</v>
      </c>
      <c r="I10" s="6" t="s">
        <v>7</v>
      </c>
      <c r="J10" s="6" t="s">
        <v>25</v>
      </c>
      <c r="K10" s="6" t="s">
        <v>22</v>
      </c>
      <c r="L10" s="6">
        <v>1</v>
      </c>
      <c r="M10" s="6">
        <v>30000</v>
      </c>
      <c r="N10" s="6">
        <v>0</v>
      </c>
      <c r="O10" s="6">
        <v>30000</v>
      </c>
      <c r="P10" s="6">
        <v>0</v>
      </c>
      <c r="Q10" s="6">
        <v>6520.8</v>
      </c>
      <c r="R10" s="6">
        <v>10.87</v>
      </c>
      <c r="S10" s="6">
        <v>1616.51</v>
      </c>
      <c r="T10" s="6">
        <v>0</v>
      </c>
      <c r="U10" s="6">
        <v>8148.18</v>
      </c>
      <c r="V10" s="6">
        <v>1222.23</v>
      </c>
      <c r="W10" s="6">
        <v>9370.41</v>
      </c>
      <c r="X10" s="6" t="s">
        <v>4</v>
      </c>
      <c r="Y10" s="8" t="s">
        <v>239</v>
      </c>
      <c r="Z10" s="6"/>
    </row>
    <row r="11" spans="1:26" x14ac:dyDescent="0.3">
      <c r="A11" s="6" t="s">
        <v>3</v>
      </c>
      <c r="B11" s="7" t="s">
        <v>31</v>
      </c>
      <c r="C11" s="10">
        <v>87644908</v>
      </c>
      <c r="D11" s="7">
        <v>76819821</v>
      </c>
      <c r="E11" s="6" t="s">
        <v>193</v>
      </c>
      <c r="F11" s="6" t="s">
        <v>35</v>
      </c>
      <c r="G11" s="6"/>
      <c r="H11" s="6" t="s">
        <v>15</v>
      </c>
      <c r="I11" s="6" t="s">
        <v>7</v>
      </c>
      <c r="J11" s="6" t="s">
        <v>34</v>
      </c>
      <c r="K11" s="8" t="s">
        <v>211</v>
      </c>
      <c r="L11" s="6">
        <v>2</v>
      </c>
      <c r="M11" s="6">
        <v>3200</v>
      </c>
      <c r="N11" s="6">
        <v>0</v>
      </c>
      <c r="O11" s="6">
        <v>3200</v>
      </c>
      <c r="P11" s="6">
        <v>0</v>
      </c>
      <c r="Q11" s="6">
        <v>3104</v>
      </c>
      <c r="R11" s="6">
        <v>10.87</v>
      </c>
      <c r="S11" s="6">
        <v>1249.98</v>
      </c>
      <c r="T11" s="6">
        <v>0</v>
      </c>
      <c r="U11" s="6">
        <v>4364.8500000000004</v>
      </c>
      <c r="V11" s="6">
        <v>654.73</v>
      </c>
      <c r="W11" s="6">
        <v>5019.58</v>
      </c>
      <c r="X11" s="6" t="s">
        <v>4</v>
      </c>
      <c r="Y11" s="8" t="s">
        <v>239</v>
      </c>
      <c r="Z11" s="6"/>
    </row>
    <row r="12" spans="1:26" x14ac:dyDescent="0.3">
      <c r="A12" s="6" t="s">
        <v>3</v>
      </c>
      <c r="B12" s="7" t="s">
        <v>36</v>
      </c>
      <c r="C12" s="10" t="s">
        <v>212</v>
      </c>
      <c r="D12" s="6"/>
      <c r="E12" s="8" t="s">
        <v>200</v>
      </c>
      <c r="F12" s="8" t="s">
        <v>199</v>
      </c>
      <c r="G12" s="8"/>
      <c r="H12" s="6" t="s">
        <v>38</v>
      </c>
      <c r="I12" s="6" t="s">
        <v>39</v>
      </c>
      <c r="J12" s="8" t="s">
        <v>202</v>
      </c>
      <c r="K12" s="6" t="s">
        <v>11</v>
      </c>
      <c r="L12" s="6">
        <v>1</v>
      </c>
      <c r="M12" s="6">
        <v>10</v>
      </c>
      <c r="N12" s="6">
        <v>23.8</v>
      </c>
      <c r="O12" s="6">
        <v>24</v>
      </c>
      <c r="P12" s="6">
        <v>0</v>
      </c>
      <c r="Q12" s="6">
        <v>50.4</v>
      </c>
      <c r="R12" s="6">
        <v>10.87</v>
      </c>
      <c r="S12" s="6">
        <v>20.3</v>
      </c>
      <c r="T12" s="6">
        <v>0</v>
      </c>
      <c r="U12" s="6">
        <v>81.569999999999993</v>
      </c>
      <c r="V12" s="6">
        <v>12.24</v>
      </c>
      <c r="W12" s="6">
        <v>93.81</v>
      </c>
      <c r="X12" s="6" t="s">
        <v>4</v>
      </c>
      <c r="Y12" s="8" t="s">
        <v>239</v>
      </c>
      <c r="Z12" s="6"/>
    </row>
    <row r="13" spans="1:26" x14ac:dyDescent="0.3">
      <c r="A13" s="6" t="s">
        <v>3</v>
      </c>
      <c r="B13" s="7" t="s">
        <v>41</v>
      </c>
      <c r="C13" s="7" t="s">
        <v>42</v>
      </c>
      <c r="D13" s="6"/>
      <c r="E13" s="8" t="s">
        <v>200</v>
      </c>
      <c r="F13" s="6" t="s">
        <v>44</v>
      </c>
      <c r="G13" s="6"/>
      <c r="H13" s="6" t="s">
        <v>38</v>
      </c>
      <c r="I13" s="6" t="s">
        <v>39</v>
      </c>
      <c r="J13" s="6" t="s">
        <v>43</v>
      </c>
      <c r="K13" s="6" t="s">
        <v>11</v>
      </c>
      <c r="L13" s="6">
        <v>1</v>
      </c>
      <c r="M13" s="6">
        <v>27</v>
      </c>
      <c r="N13" s="6">
        <v>22.3</v>
      </c>
      <c r="O13" s="6">
        <v>27</v>
      </c>
      <c r="P13" s="6">
        <v>0</v>
      </c>
      <c r="Q13" s="6">
        <v>56.7</v>
      </c>
      <c r="R13" s="6">
        <v>10.87</v>
      </c>
      <c r="S13" s="6">
        <v>22.83</v>
      </c>
      <c r="T13" s="6">
        <v>0</v>
      </c>
      <c r="U13" s="6">
        <v>90.4</v>
      </c>
      <c r="V13" s="6">
        <v>13.56</v>
      </c>
      <c r="W13" s="6">
        <v>103.96</v>
      </c>
      <c r="X13" s="6" t="s">
        <v>4</v>
      </c>
      <c r="Y13" s="8" t="s">
        <v>239</v>
      </c>
      <c r="Z13" s="6"/>
    </row>
    <row r="14" spans="1:26" x14ac:dyDescent="0.3">
      <c r="A14" s="6" t="s">
        <v>3</v>
      </c>
      <c r="B14" s="7" t="s">
        <v>45</v>
      </c>
      <c r="C14" s="7" t="s">
        <v>46</v>
      </c>
      <c r="D14" s="6"/>
      <c r="E14" s="6" t="s">
        <v>123</v>
      </c>
      <c r="F14" s="6" t="s">
        <v>48</v>
      </c>
      <c r="G14" s="6"/>
      <c r="H14" s="6" t="s">
        <v>8</v>
      </c>
      <c r="I14" s="6" t="s">
        <v>8</v>
      </c>
      <c r="J14" s="6" t="s">
        <v>47</v>
      </c>
      <c r="K14" s="6" t="s">
        <v>11</v>
      </c>
      <c r="L14" s="6">
        <v>1</v>
      </c>
      <c r="M14" s="6">
        <v>1050</v>
      </c>
      <c r="N14" s="6">
        <v>645</v>
      </c>
      <c r="O14" s="6">
        <v>1050</v>
      </c>
      <c r="P14" s="6">
        <v>0</v>
      </c>
      <c r="Q14" s="6">
        <v>441</v>
      </c>
      <c r="R14" s="6">
        <v>10.87</v>
      </c>
      <c r="S14" s="6">
        <v>949.58</v>
      </c>
      <c r="T14" s="6">
        <v>1917.04</v>
      </c>
      <c r="U14" s="6">
        <v>3318.49</v>
      </c>
      <c r="V14" s="6">
        <v>497.77</v>
      </c>
      <c r="W14" s="6">
        <v>3816.26</v>
      </c>
      <c r="X14" s="6" t="s">
        <v>4</v>
      </c>
      <c r="Y14" s="8" t="s">
        <v>239</v>
      </c>
      <c r="Z14" s="6"/>
    </row>
    <row r="15" spans="1:26" x14ac:dyDescent="0.3">
      <c r="A15" s="6" t="s">
        <v>3</v>
      </c>
      <c r="B15" s="7" t="s">
        <v>49</v>
      </c>
      <c r="C15" s="7" t="s">
        <v>50</v>
      </c>
      <c r="D15" s="6"/>
      <c r="E15" s="8" t="s">
        <v>200</v>
      </c>
      <c r="F15" s="6" t="s">
        <v>51</v>
      </c>
      <c r="G15" s="6"/>
      <c r="H15" s="6" t="s">
        <v>38</v>
      </c>
      <c r="I15" s="6" t="s">
        <v>15</v>
      </c>
      <c r="J15" s="6" t="s">
        <v>29</v>
      </c>
      <c r="K15" s="6" t="s">
        <v>11</v>
      </c>
      <c r="L15" s="6">
        <v>1</v>
      </c>
      <c r="M15" s="6">
        <v>1000</v>
      </c>
      <c r="N15" s="6">
        <v>330</v>
      </c>
      <c r="O15" s="6">
        <v>1000</v>
      </c>
      <c r="P15" s="6">
        <v>0</v>
      </c>
      <c r="Q15" s="6">
        <v>2100</v>
      </c>
      <c r="R15" s="6">
        <v>10.87</v>
      </c>
      <c r="S15" s="6">
        <v>845.67</v>
      </c>
      <c r="T15" s="6">
        <v>0</v>
      </c>
      <c r="U15" s="6">
        <v>2956.54</v>
      </c>
      <c r="V15" s="6">
        <v>443.48</v>
      </c>
      <c r="W15" s="6">
        <v>3400.02</v>
      </c>
      <c r="X15" s="6" t="s">
        <v>4</v>
      </c>
      <c r="Y15" s="8" t="s">
        <v>239</v>
      </c>
      <c r="Z15" s="6"/>
    </row>
    <row r="16" spans="1:26" x14ac:dyDescent="0.3">
      <c r="A16" s="6" t="s">
        <v>23</v>
      </c>
      <c r="B16" s="7" t="s">
        <v>56</v>
      </c>
      <c r="C16" s="7" t="s">
        <v>6</v>
      </c>
      <c r="D16" s="6"/>
      <c r="E16" s="6" t="s">
        <v>201</v>
      </c>
      <c r="F16" s="6" t="s">
        <v>58</v>
      </c>
      <c r="G16" s="6"/>
      <c r="H16" s="6" t="s">
        <v>7</v>
      </c>
      <c r="I16" s="6" t="s">
        <v>7</v>
      </c>
      <c r="J16" s="6" t="s">
        <v>57</v>
      </c>
      <c r="K16" s="6" t="s">
        <v>11</v>
      </c>
      <c r="L16" s="6">
        <v>1</v>
      </c>
      <c r="M16" s="6">
        <v>21.4</v>
      </c>
      <c r="N16" s="6">
        <v>5.04</v>
      </c>
      <c r="O16" s="6">
        <v>22</v>
      </c>
      <c r="P16" s="6">
        <v>0</v>
      </c>
      <c r="Q16" s="6">
        <v>45.29</v>
      </c>
      <c r="R16" s="6">
        <v>10.87</v>
      </c>
      <c r="S16" s="6">
        <v>18.239999999999998</v>
      </c>
      <c r="T16" s="6">
        <v>0</v>
      </c>
      <c r="U16" s="6">
        <v>74.400000000000006</v>
      </c>
      <c r="V16" s="6">
        <v>11.16</v>
      </c>
      <c r="W16" s="6">
        <v>85.56</v>
      </c>
      <c r="X16" s="6" t="s">
        <v>4</v>
      </c>
      <c r="Y16" s="8" t="s">
        <v>239</v>
      </c>
      <c r="Z16" s="6"/>
    </row>
    <row r="17" spans="1:26" x14ac:dyDescent="0.3">
      <c r="A17" s="6" t="s">
        <v>23</v>
      </c>
      <c r="B17" s="7" t="s">
        <v>52</v>
      </c>
      <c r="C17" s="7" t="s">
        <v>53</v>
      </c>
      <c r="D17" s="6"/>
      <c r="E17" s="6" t="s">
        <v>201</v>
      </c>
      <c r="F17" s="6" t="s">
        <v>55</v>
      </c>
      <c r="G17" s="6"/>
      <c r="H17" s="6" t="s">
        <v>7</v>
      </c>
      <c r="I17" s="6" t="s">
        <v>7</v>
      </c>
      <c r="J17" s="6" t="s">
        <v>54</v>
      </c>
      <c r="K17" s="6" t="s">
        <v>11</v>
      </c>
      <c r="L17" s="6">
        <v>1</v>
      </c>
      <c r="M17" s="6">
        <v>1.04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 t="s">
        <v>4</v>
      </c>
      <c r="Y17" s="8" t="s">
        <v>239</v>
      </c>
      <c r="Z17" s="6"/>
    </row>
    <row r="18" spans="1:26" x14ac:dyDescent="0.3">
      <c r="A18" s="6" t="s">
        <v>23</v>
      </c>
      <c r="B18" s="7" t="s">
        <v>53</v>
      </c>
      <c r="C18" s="7" t="s">
        <v>53</v>
      </c>
      <c r="D18" s="6" t="s">
        <v>53</v>
      </c>
      <c r="E18" s="6" t="s">
        <v>201</v>
      </c>
      <c r="F18" s="6" t="s">
        <v>55</v>
      </c>
      <c r="G18" s="6"/>
      <c r="H18" s="6" t="s">
        <v>7</v>
      </c>
      <c r="I18" s="6" t="s">
        <v>7</v>
      </c>
      <c r="J18" s="6" t="s">
        <v>54</v>
      </c>
      <c r="K18" s="6" t="s">
        <v>11</v>
      </c>
      <c r="L18" s="6">
        <v>1</v>
      </c>
      <c r="M18" s="6">
        <v>2.0699999999999998</v>
      </c>
      <c r="N18" s="6">
        <v>0</v>
      </c>
      <c r="O18" s="6">
        <v>5</v>
      </c>
      <c r="P18" s="6">
        <v>0</v>
      </c>
      <c r="Q18" s="6">
        <v>45.29</v>
      </c>
      <c r="R18" s="6">
        <v>10.87</v>
      </c>
      <c r="S18" s="6">
        <v>18.239999999999998</v>
      </c>
      <c r="T18" s="6">
        <v>0</v>
      </c>
      <c r="U18" s="6">
        <v>74.400000000000006</v>
      </c>
      <c r="V18" s="6">
        <v>11.16</v>
      </c>
      <c r="W18" s="6">
        <v>85.56</v>
      </c>
      <c r="X18" s="6" t="s">
        <v>4</v>
      </c>
      <c r="Y18" s="8" t="s">
        <v>239</v>
      </c>
      <c r="Z18" s="6"/>
    </row>
    <row r="19" spans="1:26" x14ac:dyDescent="0.3">
      <c r="A19" s="6" t="s">
        <v>23</v>
      </c>
      <c r="B19" s="7" t="s">
        <v>76</v>
      </c>
      <c r="C19" s="7" t="s">
        <v>77</v>
      </c>
      <c r="D19" s="6"/>
      <c r="E19" s="6" t="s">
        <v>201</v>
      </c>
      <c r="F19" s="6" t="s">
        <v>79</v>
      </c>
      <c r="G19" s="6"/>
      <c r="H19" s="6" t="s">
        <v>7</v>
      </c>
      <c r="I19" s="6" t="s">
        <v>78</v>
      </c>
      <c r="J19" s="6" t="s">
        <v>78</v>
      </c>
      <c r="K19" s="6" t="s">
        <v>11</v>
      </c>
      <c r="L19" s="6">
        <v>1</v>
      </c>
      <c r="M19" s="6">
        <v>78.400000000000006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 t="s">
        <v>4</v>
      </c>
      <c r="Y19" s="8" t="s">
        <v>239</v>
      </c>
      <c r="Z19" s="6"/>
    </row>
    <row r="20" spans="1:26" x14ac:dyDescent="0.3">
      <c r="A20" s="6" t="s">
        <v>23</v>
      </c>
      <c r="B20" s="7" t="s">
        <v>110</v>
      </c>
      <c r="C20" s="7" t="s">
        <v>77</v>
      </c>
      <c r="D20" s="6"/>
      <c r="E20" s="6" t="s">
        <v>201</v>
      </c>
      <c r="F20" s="6" t="s">
        <v>79</v>
      </c>
      <c r="G20" s="6"/>
      <c r="H20" s="6" t="s">
        <v>7</v>
      </c>
      <c r="I20" s="6" t="s">
        <v>78</v>
      </c>
      <c r="J20" s="6" t="s">
        <v>78</v>
      </c>
      <c r="K20" s="6" t="s">
        <v>11</v>
      </c>
      <c r="L20" s="6">
        <v>1</v>
      </c>
      <c r="M20" s="6">
        <v>25.25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 t="s">
        <v>4</v>
      </c>
      <c r="Y20" s="8" t="s">
        <v>239</v>
      </c>
      <c r="Z20" s="6"/>
    </row>
    <row r="21" spans="1:26" x14ac:dyDescent="0.3">
      <c r="A21" s="6" t="s">
        <v>23</v>
      </c>
      <c r="B21" s="7" t="s">
        <v>77</v>
      </c>
      <c r="C21" s="7" t="s">
        <v>77</v>
      </c>
      <c r="D21" s="6"/>
      <c r="E21" s="6" t="s">
        <v>201</v>
      </c>
      <c r="F21" s="6" t="s">
        <v>79</v>
      </c>
      <c r="G21" s="6"/>
      <c r="H21" s="6" t="s">
        <v>7</v>
      </c>
      <c r="I21" s="6" t="s">
        <v>78</v>
      </c>
      <c r="J21" s="6" t="s">
        <v>78</v>
      </c>
      <c r="K21" s="6" t="s">
        <v>11</v>
      </c>
      <c r="L21" s="6">
        <v>1</v>
      </c>
      <c r="M21" s="6">
        <v>1010</v>
      </c>
      <c r="N21" s="6">
        <v>0</v>
      </c>
      <c r="O21" s="6">
        <v>1115</v>
      </c>
      <c r="P21" s="6">
        <v>0</v>
      </c>
      <c r="Q21" s="6">
        <v>1672.5</v>
      </c>
      <c r="R21" s="6">
        <v>10.87</v>
      </c>
      <c r="S21" s="6">
        <v>673.52</v>
      </c>
      <c r="T21" s="6">
        <v>0</v>
      </c>
      <c r="U21" s="6">
        <v>2356.89</v>
      </c>
      <c r="V21" s="6">
        <v>353.53</v>
      </c>
      <c r="W21" s="6">
        <v>2710.42</v>
      </c>
      <c r="X21" s="6" t="s">
        <v>4</v>
      </c>
      <c r="Y21" s="8" t="s">
        <v>239</v>
      </c>
      <c r="Z21" s="6"/>
    </row>
    <row r="22" spans="1:26" x14ac:dyDescent="0.3">
      <c r="A22" s="6" t="s">
        <v>23</v>
      </c>
      <c r="B22" s="7" t="s">
        <v>182</v>
      </c>
      <c r="C22" s="7" t="s">
        <v>6</v>
      </c>
      <c r="D22" s="6"/>
      <c r="E22" s="6" t="s">
        <v>201</v>
      </c>
      <c r="F22" s="6" t="s">
        <v>184</v>
      </c>
      <c r="G22" s="6"/>
      <c r="H22" s="6" t="s">
        <v>7</v>
      </c>
      <c r="I22" s="6" t="s">
        <v>7</v>
      </c>
      <c r="J22" s="6" t="s">
        <v>183</v>
      </c>
      <c r="K22" s="6" t="s">
        <v>11</v>
      </c>
      <c r="L22" s="6">
        <v>1</v>
      </c>
      <c r="M22" s="6">
        <v>510</v>
      </c>
      <c r="N22" s="6">
        <v>150</v>
      </c>
      <c r="O22" s="6">
        <v>510</v>
      </c>
      <c r="P22" s="6">
        <v>0</v>
      </c>
      <c r="Q22" s="6">
        <v>214.2</v>
      </c>
      <c r="R22" s="6">
        <v>10.87</v>
      </c>
      <c r="S22" s="6">
        <v>86.26</v>
      </c>
      <c r="T22" s="6">
        <v>0</v>
      </c>
      <c r="U22" s="6">
        <v>311.33</v>
      </c>
      <c r="V22" s="6">
        <v>46.7</v>
      </c>
      <c r="W22" s="6">
        <v>358.03</v>
      </c>
      <c r="X22" s="6" t="s">
        <v>4</v>
      </c>
      <c r="Y22" s="8" t="s">
        <v>239</v>
      </c>
      <c r="Z22" s="6"/>
    </row>
    <row r="23" spans="1:26" x14ac:dyDescent="0.3">
      <c r="A23" s="6" t="s">
        <v>59</v>
      </c>
      <c r="B23" s="7" t="s">
        <v>60</v>
      </c>
      <c r="C23" s="7">
        <v>87644473</v>
      </c>
      <c r="D23" s="6">
        <v>76819697</v>
      </c>
      <c r="E23" s="8" t="s">
        <v>199</v>
      </c>
      <c r="F23" s="8" t="s">
        <v>192</v>
      </c>
      <c r="G23" s="8"/>
      <c r="H23" s="6" t="s">
        <v>39</v>
      </c>
      <c r="I23" s="6" t="s">
        <v>7</v>
      </c>
      <c r="J23" s="8" t="s">
        <v>128</v>
      </c>
      <c r="K23" s="6" t="s">
        <v>11</v>
      </c>
      <c r="L23" s="6">
        <v>1</v>
      </c>
      <c r="M23" s="6">
        <v>664</v>
      </c>
      <c r="N23" s="6">
        <v>270</v>
      </c>
      <c r="O23" s="6">
        <v>664</v>
      </c>
      <c r="P23" s="6">
        <f>Q23/O23</f>
        <v>1.7</v>
      </c>
      <c r="Q23" s="6">
        <v>1128.8</v>
      </c>
      <c r="R23" s="6">
        <v>10.87</v>
      </c>
      <c r="S23" s="6">
        <v>454.57</v>
      </c>
      <c r="T23" s="6">
        <v>0</v>
      </c>
      <c r="U23" s="6">
        <v>1594.24</v>
      </c>
      <c r="V23" s="6">
        <v>239.14</v>
      </c>
      <c r="W23" s="6">
        <v>1833.38</v>
      </c>
      <c r="X23" s="6" t="s">
        <v>4</v>
      </c>
      <c r="Y23" s="8" t="s">
        <v>239</v>
      </c>
      <c r="Z23" s="6"/>
    </row>
    <row r="24" spans="1:26" x14ac:dyDescent="0.3">
      <c r="A24" s="6" t="s">
        <v>3</v>
      </c>
      <c r="B24" s="7" t="s">
        <v>63</v>
      </c>
      <c r="C24" s="10">
        <v>76819815</v>
      </c>
      <c r="D24" s="6"/>
      <c r="E24" s="6" t="s">
        <v>201</v>
      </c>
      <c r="F24" s="6" t="s">
        <v>66</v>
      </c>
      <c r="G24" s="6"/>
      <c r="H24" s="6" t="s">
        <v>7</v>
      </c>
      <c r="I24" s="6" t="s">
        <v>7</v>
      </c>
      <c r="J24" s="6" t="s">
        <v>65</v>
      </c>
      <c r="K24" s="6" t="s">
        <v>67</v>
      </c>
      <c r="L24" s="6">
        <v>7</v>
      </c>
      <c r="M24" s="6">
        <v>15000</v>
      </c>
      <c r="N24" s="6">
        <v>0</v>
      </c>
      <c r="O24" s="6">
        <v>15000</v>
      </c>
      <c r="P24" s="6">
        <v>0</v>
      </c>
      <c r="Q24" s="6">
        <v>5977.4</v>
      </c>
      <c r="R24" s="6">
        <v>10.87</v>
      </c>
      <c r="S24" s="6">
        <v>1481.8</v>
      </c>
      <c r="T24" s="6">
        <v>0</v>
      </c>
      <c r="U24" s="6">
        <v>7470.07</v>
      </c>
      <c r="V24" s="6">
        <v>1120.51</v>
      </c>
      <c r="W24" s="6">
        <v>8590.58</v>
      </c>
      <c r="X24" s="6" t="s">
        <v>4</v>
      </c>
      <c r="Y24" s="8" t="s">
        <v>239</v>
      </c>
      <c r="Z24" s="6"/>
    </row>
    <row r="25" spans="1:26" x14ac:dyDescent="0.3">
      <c r="A25" s="6" t="s">
        <v>5</v>
      </c>
      <c r="B25" s="7" t="s">
        <v>68</v>
      </c>
      <c r="C25" s="7">
        <v>87638131</v>
      </c>
      <c r="D25" s="6"/>
      <c r="E25" s="8" t="s">
        <v>200</v>
      </c>
      <c r="F25" s="8" t="s">
        <v>199</v>
      </c>
      <c r="G25" s="8"/>
      <c r="H25" s="6" t="s">
        <v>38</v>
      </c>
      <c r="I25" s="6" t="s">
        <v>39</v>
      </c>
      <c r="J25" s="8" t="s">
        <v>202</v>
      </c>
      <c r="K25" s="6" t="s">
        <v>11</v>
      </c>
      <c r="L25" s="6">
        <v>1</v>
      </c>
      <c r="M25" s="6">
        <v>300</v>
      </c>
      <c r="N25" s="6">
        <v>216</v>
      </c>
      <c r="O25" s="6">
        <v>300</v>
      </c>
      <c r="P25" s="6">
        <v>0</v>
      </c>
      <c r="Q25" s="6">
        <v>630</v>
      </c>
      <c r="R25" s="6">
        <v>10.87</v>
      </c>
      <c r="S25" s="6">
        <v>253.7</v>
      </c>
      <c r="T25" s="6">
        <v>0</v>
      </c>
      <c r="U25" s="6">
        <v>894.57</v>
      </c>
      <c r="V25" s="6">
        <v>134.19</v>
      </c>
      <c r="W25" s="6">
        <v>1028.76</v>
      </c>
      <c r="X25" s="6" t="s">
        <v>4</v>
      </c>
      <c r="Y25" s="8" t="s">
        <v>239</v>
      </c>
      <c r="Z25" s="6"/>
    </row>
    <row r="26" spans="1:26" x14ac:dyDescent="0.3">
      <c r="A26" s="6" t="s">
        <v>59</v>
      </c>
      <c r="B26" s="7" t="s">
        <v>71</v>
      </c>
      <c r="C26" s="7" t="s">
        <v>72</v>
      </c>
      <c r="D26" s="6"/>
      <c r="E26" s="6" t="s">
        <v>123</v>
      </c>
      <c r="F26" s="8" t="s">
        <v>192</v>
      </c>
      <c r="G26" s="8"/>
      <c r="H26" s="6" t="s">
        <v>8</v>
      </c>
      <c r="I26" s="6" t="s">
        <v>7</v>
      </c>
      <c r="J26" s="8" t="s">
        <v>128</v>
      </c>
      <c r="K26" s="6" t="s">
        <v>67</v>
      </c>
      <c r="L26" s="6">
        <v>14</v>
      </c>
      <c r="M26" s="6">
        <v>14700</v>
      </c>
      <c r="N26" s="6">
        <v>9240</v>
      </c>
      <c r="O26" s="6">
        <v>14700</v>
      </c>
      <c r="P26" s="6">
        <v>0</v>
      </c>
      <c r="Q26" s="6">
        <v>9629.0499999999993</v>
      </c>
      <c r="R26" s="6">
        <v>10.87</v>
      </c>
      <c r="S26" s="6">
        <v>2387.04</v>
      </c>
      <c r="T26" s="6">
        <v>0</v>
      </c>
      <c r="U26" s="6">
        <v>12026.96</v>
      </c>
      <c r="V26" s="6">
        <v>1804.04</v>
      </c>
      <c r="W26" s="6">
        <v>13831</v>
      </c>
      <c r="X26" s="6" t="s">
        <v>4</v>
      </c>
      <c r="Y26" s="8" t="s">
        <v>239</v>
      </c>
      <c r="Z26" s="6"/>
    </row>
    <row r="27" spans="1:26" x14ac:dyDescent="0.3">
      <c r="A27" s="6" t="s">
        <v>59</v>
      </c>
      <c r="B27" s="7" t="s">
        <v>74</v>
      </c>
      <c r="C27" s="7" t="s">
        <v>6</v>
      </c>
      <c r="D27" s="6"/>
      <c r="E27" s="8" t="s">
        <v>199</v>
      </c>
      <c r="F27" s="8" t="s">
        <v>200</v>
      </c>
      <c r="G27" s="8"/>
      <c r="H27" s="6" t="s">
        <v>39</v>
      </c>
      <c r="I27" s="6" t="s">
        <v>38</v>
      </c>
      <c r="J27" s="8" t="s">
        <v>205</v>
      </c>
      <c r="K27" s="6" t="s">
        <v>11</v>
      </c>
      <c r="L27" s="6">
        <v>1</v>
      </c>
      <c r="M27" s="6">
        <v>69</v>
      </c>
      <c r="N27" s="6">
        <v>72</v>
      </c>
      <c r="O27" s="6">
        <v>72</v>
      </c>
      <c r="P27" s="6">
        <v>0</v>
      </c>
      <c r="Q27" s="6">
        <v>110.88</v>
      </c>
      <c r="R27" s="6">
        <v>10.87</v>
      </c>
      <c r="S27" s="6">
        <v>44.65</v>
      </c>
      <c r="T27" s="6">
        <v>0</v>
      </c>
      <c r="U27" s="6">
        <v>166.4</v>
      </c>
      <c r="V27" s="6">
        <v>24.96</v>
      </c>
      <c r="W27" s="6">
        <v>191.36</v>
      </c>
      <c r="X27" s="6" t="s">
        <v>4</v>
      </c>
      <c r="Y27" s="8" t="s">
        <v>239</v>
      </c>
      <c r="Z27" s="6"/>
    </row>
    <row r="28" spans="1:26" x14ac:dyDescent="0.3">
      <c r="A28" s="6" t="s">
        <v>23</v>
      </c>
      <c r="B28" s="7" t="s">
        <v>80</v>
      </c>
      <c r="C28" s="7"/>
      <c r="D28" s="6"/>
      <c r="E28" s="8" t="s">
        <v>192</v>
      </c>
      <c r="F28" s="6" t="s">
        <v>123</v>
      </c>
      <c r="G28" s="6"/>
      <c r="H28" s="6" t="s">
        <v>7</v>
      </c>
      <c r="I28" s="6" t="s">
        <v>8</v>
      </c>
      <c r="J28" s="8" t="s">
        <v>207</v>
      </c>
      <c r="K28" s="6" t="s">
        <v>11</v>
      </c>
      <c r="L28" s="6">
        <v>1</v>
      </c>
      <c r="M28" s="6">
        <v>1234</v>
      </c>
      <c r="N28" s="6">
        <v>627.9</v>
      </c>
      <c r="O28" s="6">
        <v>1234</v>
      </c>
      <c r="P28" s="6">
        <v>0</v>
      </c>
      <c r="Q28" s="6">
        <v>1678.24</v>
      </c>
      <c r="R28" s="6">
        <v>10.87</v>
      </c>
      <c r="S28" s="6">
        <v>675.83</v>
      </c>
      <c r="T28" s="6">
        <v>0</v>
      </c>
      <c r="U28" s="6">
        <v>2364.94</v>
      </c>
      <c r="V28" s="6">
        <v>354.74</v>
      </c>
      <c r="W28" s="6">
        <v>2719.68</v>
      </c>
      <c r="X28" s="6" t="s">
        <v>4</v>
      </c>
      <c r="Y28" s="8" t="s">
        <v>239</v>
      </c>
      <c r="Z28" s="6"/>
    </row>
    <row r="29" spans="1:26" x14ac:dyDescent="0.3">
      <c r="A29" s="6" t="s">
        <v>5</v>
      </c>
      <c r="B29" s="7" t="s">
        <v>82</v>
      </c>
      <c r="C29" s="7"/>
      <c r="D29" s="6"/>
      <c r="E29" s="6" t="s">
        <v>201</v>
      </c>
      <c r="F29" s="6" t="s">
        <v>84</v>
      </c>
      <c r="G29" s="6"/>
      <c r="H29" s="6" t="s">
        <v>7</v>
      </c>
      <c r="I29" s="6" t="s">
        <v>38</v>
      </c>
      <c r="J29" s="6" t="s">
        <v>83</v>
      </c>
      <c r="K29" s="6" t="s">
        <v>11</v>
      </c>
      <c r="L29" s="6">
        <v>1</v>
      </c>
      <c r="M29" s="6">
        <v>25.25</v>
      </c>
      <c r="N29" s="6">
        <v>20.25</v>
      </c>
      <c r="O29" s="6">
        <v>26</v>
      </c>
      <c r="P29" s="6">
        <v>0</v>
      </c>
      <c r="Q29" s="6">
        <v>47.32</v>
      </c>
      <c r="R29" s="6">
        <v>10.87</v>
      </c>
      <c r="S29" s="6">
        <v>19.059999999999999</v>
      </c>
      <c r="T29" s="6">
        <v>0</v>
      </c>
      <c r="U29" s="6">
        <v>77.25</v>
      </c>
      <c r="V29" s="6">
        <v>11.59</v>
      </c>
      <c r="W29" s="6">
        <v>88.84</v>
      </c>
      <c r="X29" s="6" t="s">
        <v>4</v>
      </c>
      <c r="Y29" s="8" t="s">
        <v>239</v>
      </c>
      <c r="Z29" s="6"/>
    </row>
    <row r="30" spans="1:26" x14ac:dyDescent="0.3">
      <c r="A30" s="6" t="s">
        <v>5</v>
      </c>
      <c r="B30" s="7" t="s">
        <v>85</v>
      </c>
      <c r="C30" s="7"/>
      <c r="D30" s="6"/>
      <c r="E30" s="6" t="s">
        <v>196</v>
      </c>
      <c r="F30" s="6" t="s">
        <v>201</v>
      </c>
      <c r="G30" s="6"/>
      <c r="H30" s="6" t="s">
        <v>39</v>
      </c>
      <c r="I30" s="6" t="s">
        <v>7</v>
      </c>
      <c r="J30" s="8" t="s">
        <v>128</v>
      </c>
      <c r="K30" s="6" t="s">
        <v>11</v>
      </c>
      <c r="L30" s="6">
        <v>1</v>
      </c>
      <c r="M30" s="6">
        <v>25.1</v>
      </c>
      <c r="N30" s="6">
        <v>23.26</v>
      </c>
      <c r="O30" s="6">
        <v>26</v>
      </c>
      <c r="P30" s="6">
        <v>0</v>
      </c>
      <c r="Q30" s="6">
        <v>45.29</v>
      </c>
      <c r="R30" s="6">
        <v>10.87</v>
      </c>
      <c r="S30" s="6">
        <v>18.239999999999998</v>
      </c>
      <c r="T30" s="6">
        <v>0</v>
      </c>
      <c r="U30" s="6">
        <v>74.400000000000006</v>
      </c>
      <c r="V30" s="6">
        <v>11.16</v>
      </c>
      <c r="W30" s="6">
        <v>85.56</v>
      </c>
      <c r="X30" s="6" t="s">
        <v>4</v>
      </c>
      <c r="Y30" s="8" t="s">
        <v>239</v>
      </c>
      <c r="Z30" s="6"/>
    </row>
    <row r="31" spans="1:26" x14ac:dyDescent="0.3">
      <c r="A31" s="6" t="s">
        <v>12</v>
      </c>
      <c r="B31" s="7" t="s">
        <v>88</v>
      </c>
      <c r="C31" s="7"/>
      <c r="D31" s="6"/>
      <c r="E31" s="6" t="s">
        <v>201</v>
      </c>
      <c r="F31" s="8" t="s">
        <v>203</v>
      </c>
      <c r="G31" s="8"/>
      <c r="H31" s="6" t="s">
        <v>7</v>
      </c>
      <c r="I31" s="6" t="s">
        <v>89</v>
      </c>
      <c r="J31" s="6" t="s">
        <v>204</v>
      </c>
      <c r="K31" s="6" t="s">
        <v>11</v>
      </c>
      <c r="L31" s="6">
        <v>1</v>
      </c>
      <c r="M31" s="6">
        <v>41.32</v>
      </c>
      <c r="N31" s="6">
        <v>9.99</v>
      </c>
      <c r="O31" s="6">
        <v>42</v>
      </c>
      <c r="P31" s="6">
        <v>0</v>
      </c>
      <c r="Q31" s="6">
        <v>106.26</v>
      </c>
      <c r="R31" s="6">
        <v>10.87</v>
      </c>
      <c r="S31" s="6">
        <v>42.79</v>
      </c>
      <c r="T31" s="6">
        <v>0</v>
      </c>
      <c r="U31" s="6">
        <v>159.91999999999999</v>
      </c>
      <c r="V31" s="6">
        <v>23.99</v>
      </c>
      <c r="W31" s="6">
        <v>183.91</v>
      </c>
      <c r="X31" s="6" t="s">
        <v>4</v>
      </c>
      <c r="Y31" s="8" t="s">
        <v>239</v>
      </c>
      <c r="Z31" s="6"/>
    </row>
    <row r="32" spans="1:26" x14ac:dyDescent="0.3">
      <c r="A32" s="6" t="s">
        <v>12</v>
      </c>
      <c r="B32" s="7" t="s">
        <v>91</v>
      </c>
      <c r="C32" s="7"/>
      <c r="D32" s="6"/>
      <c r="E32" s="6" t="s">
        <v>201</v>
      </c>
      <c r="F32" s="6" t="s">
        <v>93</v>
      </c>
      <c r="G32" s="6"/>
      <c r="H32" s="6" t="s">
        <v>7</v>
      </c>
      <c r="I32" s="6" t="s">
        <v>8</v>
      </c>
      <c r="J32" s="6" t="s">
        <v>92</v>
      </c>
      <c r="K32" s="6" t="s">
        <v>11</v>
      </c>
      <c r="L32" s="6">
        <v>1</v>
      </c>
      <c r="M32" s="6">
        <v>11.39</v>
      </c>
      <c r="N32" s="6">
        <v>20.25</v>
      </c>
      <c r="O32" s="6">
        <v>21</v>
      </c>
      <c r="P32" s="6">
        <v>0</v>
      </c>
      <c r="Q32" s="6">
        <v>45.29</v>
      </c>
      <c r="R32" s="6">
        <v>10.87</v>
      </c>
      <c r="S32" s="6">
        <v>119.41</v>
      </c>
      <c r="T32" s="6">
        <v>251.24</v>
      </c>
      <c r="U32" s="6">
        <v>426.81</v>
      </c>
      <c r="V32" s="6">
        <v>64.02</v>
      </c>
      <c r="W32" s="6">
        <v>490.83</v>
      </c>
      <c r="X32" s="6" t="s">
        <v>4</v>
      </c>
      <c r="Y32" s="8" t="s">
        <v>239</v>
      </c>
      <c r="Z32" s="6"/>
    </row>
    <row r="33" spans="1:26" x14ac:dyDescent="0.3">
      <c r="A33" s="6" t="s">
        <v>12</v>
      </c>
      <c r="B33" s="7" t="s">
        <v>94</v>
      </c>
      <c r="C33" s="7"/>
      <c r="D33" s="6"/>
      <c r="E33" s="6" t="s">
        <v>201</v>
      </c>
      <c r="F33" s="6" t="s">
        <v>96</v>
      </c>
      <c r="G33" s="6"/>
      <c r="H33" s="6" t="s">
        <v>7</v>
      </c>
      <c r="I33" s="6" t="s">
        <v>7</v>
      </c>
      <c r="J33" s="6" t="s">
        <v>95</v>
      </c>
      <c r="K33" s="6" t="s">
        <v>11</v>
      </c>
      <c r="L33" s="6">
        <v>1</v>
      </c>
      <c r="M33" s="6">
        <v>1</v>
      </c>
      <c r="N33" s="6">
        <v>6.46</v>
      </c>
      <c r="O33" s="6">
        <v>7</v>
      </c>
      <c r="P33" s="6">
        <v>0</v>
      </c>
      <c r="Q33" s="6">
        <v>45.29</v>
      </c>
      <c r="R33" s="6">
        <v>10.87</v>
      </c>
      <c r="S33" s="6">
        <v>69.88</v>
      </c>
      <c r="T33" s="6">
        <v>128.24</v>
      </c>
      <c r="U33" s="6">
        <v>254.28</v>
      </c>
      <c r="V33" s="6">
        <v>38.14</v>
      </c>
      <c r="W33" s="6">
        <v>292.42</v>
      </c>
      <c r="X33" s="6" t="s">
        <v>4</v>
      </c>
      <c r="Y33" s="8" t="s">
        <v>239</v>
      </c>
      <c r="Z33" s="6"/>
    </row>
    <row r="34" spans="1:26" x14ac:dyDescent="0.3">
      <c r="A34" s="6" t="s">
        <v>5</v>
      </c>
      <c r="B34" s="7" t="s">
        <v>97</v>
      </c>
      <c r="C34" s="7"/>
      <c r="D34" s="6"/>
      <c r="E34" s="6" t="s">
        <v>201</v>
      </c>
      <c r="F34" s="6" t="s">
        <v>100</v>
      </c>
      <c r="G34" s="6"/>
      <c r="H34" s="6" t="s">
        <v>7</v>
      </c>
      <c r="I34" s="6" t="s">
        <v>7</v>
      </c>
      <c r="J34" s="6" t="s">
        <v>99</v>
      </c>
      <c r="K34" s="6" t="s">
        <v>67</v>
      </c>
      <c r="L34" s="6">
        <v>26</v>
      </c>
      <c r="M34" s="6">
        <v>18345.599999999999</v>
      </c>
      <c r="N34" s="6">
        <v>0.01</v>
      </c>
      <c r="O34" s="6">
        <v>18346</v>
      </c>
      <c r="P34" s="6">
        <v>0</v>
      </c>
      <c r="Q34" s="6">
        <v>5977.4</v>
      </c>
      <c r="R34" s="6">
        <v>10.87</v>
      </c>
      <c r="S34" s="6">
        <v>1481.8</v>
      </c>
      <c r="T34" s="6">
        <v>0</v>
      </c>
      <c r="U34" s="6">
        <v>7470.07</v>
      </c>
      <c r="V34" s="6">
        <v>1120.51</v>
      </c>
      <c r="W34" s="6">
        <v>8590.58</v>
      </c>
      <c r="X34" s="6" t="s">
        <v>4</v>
      </c>
      <c r="Y34" s="8" t="s">
        <v>239</v>
      </c>
      <c r="Z34" s="6"/>
    </row>
    <row r="35" spans="1:26" x14ac:dyDescent="0.3">
      <c r="A35" s="6" t="s">
        <v>12</v>
      </c>
      <c r="B35" s="7" t="s">
        <v>101</v>
      </c>
      <c r="C35" s="7"/>
      <c r="D35" s="6"/>
      <c r="E35" s="6" t="s">
        <v>201</v>
      </c>
      <c r="F35" s="6" t="s">
        <v>103</v>
      </c>
      <c r="G35" s="6"/>
      <c r="H35" s="6" t="s">
        <v>7</v>
      </c>
      <c r="I35" s="6" t="s">
        <v>7</v>
      </c>
      <c r="J35" s="6" t="s">
        <v>102</v>
      </c>
      <c r="K35" s="6" t="s">
        <v>11</v>
      </c>
      <c r="L35" s="6">
        <v>1</v>
      </c>
      <c r="M35" s="6">
        <v>1006</v>
      </c>
      <c r="N35" s="6">
        <v>490.1</v>
      </c>
      <c r="O35" s="6">
        <v>1006</v>
      </c>
      <c r="P35" s="6">
        <v>0</v>
      </c>
      <c r="Q35" s="6">
        <v>422.52</v>
      </c>
      <c r="R35" s="6">
        <v>10.87</v>
      </c>
      <c r="S35" s="6">
        <v>911.66</v>
      </c>
      <c r="T35" s="6">
        <v>1841.36</v>
      </c>
      <c r="U35" s="6">
        <v>3186.41</v>
      </c>
      <c r="V35" s="6">
        <v>477.96</v>
      </c>
      <c r="W35" s="6">
        <v>3664.37</v>
      </c>
      <c r="X35" s="6" t="s">
        <v>4</v>
      </c>
      <c r="Y35" s="8" t="s">
        <v>239</v>
      </c>
      <c r="Z35" s="6"/>
    </row>
    <row r="36" spans="1:26" x14ac:dyDescent="0.3">
      <c r="A36" s="6" t="s">
        <v>23</v>
      </c>
      <c r="B36" s="7" t="s">
        <v>104</v>
      </c>
      <c r="C36" s="7"/>
      <c r="D36" s="6"/>
      <c r="E36" s="6" t="s">
        <v>201</v>
      </c>
      <c r="F36" s="6" t="s">
        <v>106</v>
      </c>
      <c r="G36" s="6"/>
      <c r="H36" s="6" t="s">
        <v>7</v>
      </c>
      <c r="I36" s="6" t="s">
        <v>8</v>
      </c>
      <c r="J36" s="6" t="s">
        <v>105</v>
      </c>
      <c r="K36" s="6" t="s">
        <v>11</v>
      </c>
      <c r="L36" s="6">
        <v>1</v>
      </c>
      <c r="M36" s="6">
        <v>6.21</v>
      </c>
      <c r="N36" s="6">
        <v>12.51</v>
      </c>
      <c r="O36" s="6">
        <v>13</v>
      </c>
      <c r="P36" s="6">
        <v>0</v>
      </c>
      <c r="Q36" s="6">
        <v>45.29</v>
      </c>
      <c r="R36" s="6">
        <v>10.87</v>
      </c>
      <c r="S36" s="6">
        <v>18.239999999999998</v>
      </c>
      <c r="T36" s="6">
        <v>0</v>
      </c>
      <c r="U36" s="6">
        <v>74.400000000000006</v>
      </c>
      <c r="V36" s="6">
        <v>11.16</v>
      </c>
      <c r="W36" s="6">
        <v>85.56</v>
      </c>
      <c r="X36" s="6" t="s">
        <v>4</v>
      </c>
      <c r="Y36" s="8" t="s">
        <v>239</v>
      </c>
      <c r="Z36" s="6"/>
    </row>
    <row r="37" spans="1:26" x14ac:dyDescent="0.3">
      <c r="A37" s="6" t="s">
        <v>23</v>
      </c>
      <c r="B37" s="7" t="s">
        <v>111</v>
      </c>
      <c r="C37" s="7" t="s">
        <v>6</v>
      </c>
      <c r="D37" s="6"/>
      <c r="E37" s="6" t="s">
        <v>201</v>
      </c>
      <c r="F37" s="6" t="s">
        <v>113</v>
      </c>
      <c r="G37" s="6"/>
      <c r="H37" s="6" t="s">
        <v>7</v>
      </c>
      <c r="I37" s="6" t="s">
        <v>8</v>
      </c>
      <c r="J37" s="6" t="s">
        <v>112</v>
      </c>
      <c r="K37" s="6" t="s">
        <v>11</v>
      </c>
      <c r="L37" s="6">
        <v>3</v>
      </c>
      <c r="M37" s="6">
        <v>3024</v>
      </c>
      <c r="N37" s="6">
        <v>1269</v>
      </c>
      <c r="O37" s="6">
        <v>3024</v>
      </c>
      <c r="P37" s="6">
        <v>0</v>
      </c>
      <c r="Q37" s="6">
        <v>8732.02</v>
      </c>
      <c r="R37" s="6">
        <v>10.87</v>
      </c>
      <c r="S37" s="6">
        <v>3516.38</v>
      </c>
      <c r="T37" s="6">
        <v>0</v>
      </c>
      <c r="U37" s="6">
        <v>12259.270000000002</v>
      </c>
      <c r="V37" s="6">
        <v>1838.89</v>
      </c>
      <c r="W37" s="6">
        <v>14098.16</v>
      </c>
      <c r="X37" s="6" t="s">
        <v>4</v>
      </c>
      <c r="Y37" s="8" t="s">
        <v>239</v>
      </c>
      <c r="Z37" s="6"/>
    </row>
    <row r="38" spans="1:26" x14ac:dyDescent="0.3">
      <c r="A38" s="6" t="s">
        <v>23</v>
      </c>
      <c r="B38" s="7" t="s">
        <v>107</v>
      </c>
      <c r="C38" s="7"/>
      <c r="D38" s="6"/>
      <c r="E38" s="6" t="s">
        <v>201</v>
      </c>
      <c r="F38" s="6" t="s">
        <v>109</v>
      </c>
      <c r="G38" s="6"/>
      <c r="H38" s="6" t="s">
        <v>7</v>
      </c>
      <c r="I38" s="6" t="s">
        <v>8</v>
      </c>
      <c r="J38" s="6" t="s">
        <v>108</v>
      </c>
      <c r="K38" s="6" t="s">
        <v>11</v>
      </c>
      <c r="L38" s="6">
        <v>1</v>
      </c>
      <c r="M38" s="6">
        <v>21.4</v>
      </c>
      <c r="N38" s="6">
        <v>20.25</v>
      </c>
      <c r="O38" s="6">
        <v>22</v>
      </c>
      <c r="P38" s="6">
        <v>0</v>
      </c>
      <c r="Q38" s="6">
        <v>45.29</v>
      </c>
      <c r="R38" s="6">
        <v>10.87</v>
      </c>
      <c r="S38" s="6">
        <v>18.239999999999998</v>
      </c>
      <c r="T38" s="6">
        <v>0</v>
      </c>
      <c r="U38" s="6">
        <v>74.400000000000006</v>
      </c>
      <c r="V38" s="6">
        <v>11.16</v>
      </c>
      <c r="W38" s="6">
        <v>85.56</v>
      </c>
      <c r="X38" s="6" t="s">
        <v>4</v>
      </c>
      <c r="Y38" s="8" t="s">
        <v>239</v>
      </c>
      <c r="Z38" s="6"/>
    </row>
    <row r="39" spans="1:26" x14ac:dyDescent="0.3">
      <c r="A39" s="6" t="s">
        <v>23</v>
      </c>
      <c r="B39" s="7" t="s">
        <v>114</v>
      </c>
      <c r="C39" s="7" t="s">
        <v>6</v>
      </c>
      <c r="D39" s="6"/>
      <c r="E39" s="6" t="s">
        <v>192</v>
      </c>
      <c r="F39" s="8" t="s">
        <v>199</v>
      </c>
      <c r="G39" s="8"/>
      <c r="H39" s="6" t="s">
        <v>7</v>
      </c>
      <c r="I39" s="6" t="s">
        <v>39</v>
      </c>
      <c r="J39" s="8" t="s">
        <v>202</v>
      </c>
      <c r="K39" s="6" t="s">
        <v>11</v>
      </c>
      <c r="L39" s="6">
        <v>1</v>
      </c>
      <c r="M39" s="6">
        <v>521</v>
      </c>
      <c r="N39" s="6">
        <v>312.56</v>
      </c>
      <c r="O39" s="6">
        <v>521</v>
      </c>
      <c r="P39" s="6">
        <v>0</v>
      </c>
      <c r="Q39" s="6">
        <v>1036.79</v>
      </c>
      <c r="R39" s="6">
        <v>10.87</v>
      </c>
      <c r="S39" s="6">
        <v>417.52</v>
      </c>
      <c r="T39" s="6">
        <v>0</v>
      </c>
      <c r="U39" s="6">
        <v>1465.18</v>
      </c>
      <c r="V39" s="6">
        <v>219.78</v>
      </c>
      <c r="W39" s="6">
        <v>1684.96</v>
      </c>
      <c r="X39" s="6" t="s">
        <v>4</v>
      </c>
      <c r="Y39" s="8" t="s">
        <v>239</v>
      </c>
      <c r="Z39" s="6"/>
    </row>
    <row r="40" spans="1:26" x14ac:dyDescent="0.3">
      <c r="A40" s="6" t="s">
        <v>23</v>
      </c>
      <c r="B40" s="7" t="s">
        <v>115</v>
      </c>
      <c r="C40" s="7">
        <v>87640192</v>
      </c>
      <c r="D40" s="6"/>
      <c r="E40" s="8" t="s">
        <v>200</v>
      </c>
      <c r="F40" s="6" t="s">
        <v>21</v>
      </c>
      <c r="G40" s="6"/>
      <c r="H40" s="6" t="s">
        <v>38</v>
      </c>
      <c r="I40" s="6" t="s">
        <v>8</v>
      </c>
      <c r="J40" s="6" t="s">
        <v>20</v>
      </c>
      <c r="K40" s="6" t="s">
        <v>11</v>
      </c>
      <c r="L40" s="6">
        <v>2</v>
      </c>
      <c r="M40" s="6">
        <v>50</v>
      </c>
      <c r="N40" s="6">
        <v>27.38</v>
      </c>
      <c r="O40" s="6">
        <v>50</v>
      </c>
      <c r="P40" s="6">
        <v>0</v>
      </c>
      <c r="Q40" s="6">
        <v>110</v>
      </c>
      <c r="R40" s="6">
        <v>10.87</v>
      </c>
      <c r="S40" s="6">
        <v>44.3</v>
      </c>
      <c r="T40" s="6">
        <v>0</v>
      </c>
      <c r="U40" s="6">
        <v>165.17</v>
      </c>
      <c r="V40" s="6">
        <v>24.78</v>
      </c>
      <c r="W40" s="6">
        <v>189.95</v>
      </c>
      <c r="X40" s="6" t="s">
        <v>4</v>
      </c>
      <c r="Y40" s="8" t="s">
        <v>239</v>
      </c>
      <c r="Z40" s="6"/>
    </row>
    <row r="41" spans="1:26" x14ac:dyDescent="0.3">
      <c r="A41" s="6" t="s">
        <v>5</v>
      </c>
      <c r="B41" s="7" t="s">
        <v>117</v>
      </c>
      <c r="C41" s="7"/>
      <c r="D41" s="6"/>
      <c r="E41" s="8" t="s">
        <v>192</v>
      </c>
      <c r="F41" s="8" t="s">
        <v>200</v>
      </c>
      <c r="G41" s="8"/>
      <c r="H41" s="6" t="s">
        <v>7</v>
      </c>
      <c r="I41" s="6" t="s">
        <v>38</v>
      </c>
      <c r="J41" s="8" t="s">
        <v>205</v>
      </c>
      <c r="K41" s="6" t="s">
        <v>11</v>
      </c>
      <c r="L41" s="6">
        <v>2</v>
      </c>
      <c r="M41" s="6">
        <v>1669</v>
      </c>
      <c r="N41" s="6">
        <v>622.19000000000005</v>
      </c>
      <c r="O41" s="6">
        <v>1669</v>
      </c>
      <c r="P41" s="6">
        <v>0</v>
      </c>
      <c r="Q41" s="6">
        <v>3037.58</v>
      </c>
      <c r="R41" s="6">
        <v>10.87</v>
      </c>
      <c r="S41" s="6">
        <v>1223.23</v>
      </c>
      <c r="T41" s="6">
        <v>0</v>
      </c>
      <c r="U41" s="6">
        <v>4271.68</v>
      </c>
      <c r="V41" s="6">
        <v>640.75</v>
      </c>
      <c r="W41" s="6">
        <v>4912.43</v>
      </c>
      <c r="X41" s="6" t="s">
        <v>4</v>
      </c>
      <c r="Y41" s="8" t="s">
        <v>239</v>
      </c>
      <c r="Z41" s="6"/>
    </row>
    <row r="42" spans="1:26" x14ac:dyDescent="0.3">
      <c r="A42" s="6" t="s">
        <v>3</v>
      </c>
      <c r="B42" s="7" t="s">
        <v>120</v>
      </c>
      <c r="C42" s="7" t="s">
        <v>120</v>
      </c>
      <c r="D42" s="6"/>
      <c r="E42" s="6" t="s">
        <v>123</v>
      </c>
      <c r="F42" s="8" t="s">
        <v>200</v>
      </c>
      <c r="G42" s="8"/>
      <c r="H42" s="6" t="s">
        <v>8</v>
      </c>
      <c r="I42" s="6" t="s">
        <v>38</v>
      </c>
      <c r="J42" s="8" t="s">
        <v>205</v>
      </c>
      <c r="K42" s="6" t="s">
        <v>11</v>
      </c>
      <c r="L42" s="6">
        <v>3</v>
      </c>
      <c r="M42" s="6">
        <v>1675</v>
      </c>
      <c r="N42" s="6">
        <v>564</v>
      </c>
      <c r="O42" s="6">
        <v>1675</v>
      </c>
      <c r="P42" s="6">
        <v>0</v>
      </c>
      <c r="Q42" s="6">
        <v>3333.25</v>
      </c>
      <c r="R42" s="6">
        <v>10.87</v>
      </c>
      <c r="S42" s="6">
        <v>1342.3</v>
      </c>
      <c r="T42" s="6">
        <v>0</v>
      </c>
      <c r="U42" s="6">
        <v>4686.42</v>
      </c>
      <c r="V42" s="6">
        <v>702.96</v>
      </c>
      <c r="W42" s="6">
        <v>5389.38</v>
      </c>
      <c r="X42" s="6" t="s">
        <v>4</v>
      </c>
      <c r="Y42" s="8" t="s">
        <v>239</v>
      </c>
      <c r="Z42" s="6"/>
    </row>
    <row r="43" spans="1:26" x14ac:dyDescent="0.3">
      <c r="A43" s="6" t="s">
        <v>59</v>
      </c>
      <c r="B43" s="7" t="s">
        <v>122</v>
      </c>
      <c r="C43" s="7" t="s">
        <v>122</v>
      </c>
      <c r="D43" s="6"/>
      <c r="E43" s="6" t="s">
        <v>144</v>
      </c>
      <c r="F43" s="6" t="s">
        <v>123</v>
      </c>
      <c r="G43" s="6"/>
      <c r="H43" s="6" t="s">
        <v>89</v>
      </c>
      <c r="I43" s="6" t="s">
        <v>8</v>
      </c>
      <c r="J43" s="8" t="s">
        <v>207</v>
      </c>
      <c r="K43" s="6" t="s">
        <v>11</v>
      </c>
      <c r="L43" s="6">
        <v>1</v>
      </c>
      <c r="M43" s="6">
        <v>1000</v>
      </c>
      <c r="N43" s="6">
        <v>270</v>
      </c>
      <c r="O43" s="6">
        <v>1000</v>
      </c>
      <c r="P43" s="6">
        <v>0</v>
      </c>
      <c r="Q43" s="6">
        <v>2540</v>
      </c>
      <c r="R43" s="6">
        <v>10.87</v>
      </c>
      <c r="S43" s="6">
        <v>1022.86</v>
      </c>
      <c r="T43" s="6">
        <v>0</v>
      </c>
      <c r="U43" s="6">
        <v>3573.73</v>
      </c>
      <c r="V43" s="6">
        <v>536.05999999999995</v>
      </c>
      <c r="W43" s="6">
        <v>4109.79</v>
      </c>
      <c r="X43" s="6" t="s">
        <v>4</v>
      </c>
      <c r="Y43" s="8" t="s">
        <v>239</v>
      </c>
      <c r="Z43" s="6"/>
    </row>
    <row r="44" spans="1:26" x14ac:dyDescent="0.3">
      <c r="A44" s="6" t="s">
        <v>3</v>
      </c>
      <c r="B44" s="7" t="s">
        <v>124</v>
      </c>
      <c r="C44" s="7">
        <v>87644512</v>
      </c>
      <c r="D44" s="6">
        <v>76819816</v>
      </c>
      <c r="E44" s="6" t="s">
        <v>201</v>
      </c>
      <c r="F44" s="6" t="s">
        <v>126</v>
      </c>
      <c r="G44" s="6"/>
      <c r="H44" s="6" t="s">
        <v>7</v>
      </c>
      <c r="I44" s="6" t="s">
        <v>7</v>
      </c>
      <c r="J44" s="6" t="s">
        <v>25</v>
      </c>
      <c r="K44" s="6" t="s">
        <v>11</v>
      </c>
      <c r="L44" s="6">
        <v>29</v>
      </c>
      <c r="M44" s="6">
        <v>1</v>
      </c>
      <c r="N44" s="6">
        <v>1</v>
      </c>
      <c r="O44" s="6">
        <v>1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 t="s">
        <v>4</v>
      </c>
      <c r="Y44" s="8" t="s">
        <v>239</v>
      </c>
      <c r="Z44" s="6"/>
    </row>
    <row r="45" spans="1:26" x14ac:dyDescent="0.3">
      <c r="A45" s="6" t="s">
        <v>12</v>
      </c>
      <c r="B45" s="7" t="s">
        <v>127</v>
      </c>
      <c r="C45" s="7">
        <v>76819464</v>
      </c>
      <c r="D45" s="6"/>
      <c r="E45" s="6" t="s">
        <v>201</v>
      </c>
      <c r="F45" s="6" t="s">
        <v>129</v>
      </c>
      <c r="G45" s="6"/>
      <c r="H45" s="6" t="s">
        <v>7</v>
      </c>
      <c r="I45" s="6" t="s">
        <v>7</v>
      </c>
      <c r="J45" s="6" t="s">
        <v>128</v>
      </c>
      <c r="K45" s="6" t="s">
        <v>22</v>
      </c>
      <c r="L45" s="6">
        <v>1</v>
      </c>
      <c r="M45" s="6">
        <v>30000</v>
      </c>
      <c r="N45" s="6">
        <v>0</v>
      </c>
      <c r="O45" s="6">
        <v>30000</v>
      </c>
      <c r="P45" s="6">
        <v>0</v>
      </c>
      <c r="Q45" s="6">
        <v>6520.8</v>
      </c>
      <c r="R45" s="6">
        <v>10.87</v>
      </c>
      <c r="S45" s="6">
        <v>1616.51</v>
      </c>
      <c r="T45" s="6">
        <v>0</v>
      </c>
      <c r="U45" s="6">
        <v>8148.18</v>
      </c>
      <c r="V45" s="6">
        <v>1222.23</v>
      </c>
      <c r="W45" s="6">
        <v>9370.41</v>
      </c>
      <c r="X45" s="6" t="s">
        <v>4</v>
      </c>
      <c r="Y45" s="8" t="s">
        <v>239</v>
      </c>
      <c r="Z45" s="6"/>
    </row>
    <row r="46" spans="1:26" x14ac:dyDescent="0.3">
      <c r="A46" s="6" t="s">
        <v>3</v>
      </c>
      <c r="B46" s="7" t="s">
        <v>130</v>
      </c>
      <c r="C46" s="7">
        <v>76919816</v>
      </c>
      <c r="D46" s="6"/>
      <c r="E46" s="6" t="s">
        <v>201</v>
      </c>
      <c r="F46" s="6" t="s">
        <v>126</v>
      </c>
      <c r="G46" s="6"/>
      <c r="H46" s="6" t="s">
        <v>7</v>
      </c>
      <c r="I46" s="6" t="s">
        <v>7</v>
      </c>
      <c r="J46" s="6" t="s">
        <v>25</v>
      </c>
      <c r="K46" s="6" t="s">
        <v>132</v>
      </c>
      <c r="L46" s="6">
        <v>72</v>
      </c>
      <c r="M46" s="6">
        <v>7200</v>
      </c>
      <c r="N46" s="6">
        <v>0.02</v>
      </c>
      <c r="O46" s="6">
        <v>7200</v>
      </c>
      <c r="P46" s="6">
        <v>0</v>
      </c>
      <c r="Q46" s="6">
        <v>3477.76</v>
      </c>
      <c r="R46" s="6">
        <v>10.87</v>
      </c>
      <c r="S46" s="6">
        <v>0</v>
      </c>
      <c r="T46" s="6">
        <v>0</v>
      </c>
      <c r="U46" s="6">
        <v>3488.63</v>
      </c>
      <c r="V46" s="6">
        <v>523.29</v>
      </c>
      <c r="W46" s="6">
        <v>4011.92</v>
      </c>
      <c r="X46" s="6" t="s">
        <v>4</v>
      </c>
      <c r="Y46" s="8" t="s">
        <v>239</v>
      </c>
      <c r="Z46" s="6"/>
    </row>
    <row r="47" spans="1:26" x14ac:dyDescent="0.3">
      <c r="A47" s="6" t="s">
        <v>3</v>
      </c>
      <c r="B47" s="7" t="s">
        <v>133</v>
      </c>
      <c r="C47" s="7" t="s">
        <v>134</v>
      </c>
      <c r="D47" s="6"/>
      <c r="E47" s="6" t="s">
        <v>123</v>
      </c>
      <c r="F47" s="8" t="s">
        <v>192</v>
      </c>
      <c r="G47" s="8"/>
      <c r="H47" s="6" t="s">
        <v>8</v>
      </c>
      <c r="I47" s="6" t="s">
        <v>7</v>
      </c>
      <c r="J47" s="8" t="s">
        <v>128</v>
      </c>
      <c r="K47" s="6" t="s">
        <v>135</v>
      </c>
      <c r="L47" s="6">
        <v>7</v>
      </c>
      <c r="M47" s="6">
        <v>8550</v>
      </c>
      <c r="N47" s="6">
        <v>3210</v>
      </c>
      <c r="O47" s="6">
        <v>8550</v>
      </c>
      <c r="P47" s="6">
        <v>0</v>
      </c>
      <c r="Q47" s="6">
        <v>5162.3</v>
      </c>
      <c r="R47" s="6">
        <v>10.87</v>
      </c>
      <c r="S47" s="6">
        <v>1279.73</v>
      </c>
      <c r="T47" s="6">
        <v>0</v>
      </c>
      <c r="U47" s="6">
        <v>6452.9</v>
      </c>
      <c r="V47" s="6">
        <v>967.94</v>
      </c>
      <c r="W47" s="6">
        <v>7420.84</v>
      </c>
      <c r="X47" s="6" t="s">
        <v>4</v>
      </c>
      <c r="Y47" s="8" t="s">
        <v>239</v>
      </c>
      <c r="Z47" s="6"/>
    </row>
    <row r="48" spans="1:26" x14ac:dyDescent="0.3">
      <c r="A48" s="6" t="s">
        <v>3</v>
      </c>
      <c r="B48" s="7" t="s">
        <v>136</v>
      </c>
      <c r="C48" s="7" t="s">
        <v>137</v>
      </c>
      <c r="D48" s="6"/>
      <c r="E48" s="8" t="s">
        <v>200</v>
      </c>
      <c r="F48" s="6" t="s">
        <v>139</v>
      </c>
      <c r="G48" s="6"/>
      <c r="H48" s="6" t="s">
        <v>38</v>
      </c>
      <c r="I48" s="6" t="s">
        <v>89</v>
      </c>
      <c r="J48" s="6" t="s">
        <v>138</v>
      </c>
      <c r="K48" s="6" t="s">
        <v>11</v>
      </c>
      <c r="L48" s="6">
        <v>1</v>
      </c>
      <c r="M48" s="6">
        <v>25</v>
      </c>
      <c r="N48" s="6">
        <v>22.3</v>
      </c>
      <c r="O48" s="6">
        <v>25</v>
      </c>
      <c r="P48" s="6">
        <v>0</v>
      </c>
      <c r="Q48" s="6">
        <v>74.75</v>
      </c>
      <c r="R48" s="6">
        <v>10.87</v>
      </c>
      <c r="S48" s="6">
        <v>30.1</v>
      </c>
      <c r="T48" s="6">
        <v>0</v>
      </c>
      <c r="U48" s="6">
        <v>115.72</v>
      </c>
      <c r="V48" s="6">
        <v>17.36</v>
      </c>
      <c r="W48" s="6">
        <v>133.08000000000001</v>
      </c>
      <c r="X48" s="6" t="s">
        <v>4</v>
      </c>
      <c r="Y48" s="8" t="s">
        <v>239</v>
      </c>
      <c r="Z48" s="6"/>
    </row>
    <row r="49" spans="1:26" x14ac:dyDescent="0.3">
      <c r="A49" s="6" t="s">
        <v>3</v>
      </c>
      <c r="B49" s="7" t="s">
        <v>140</v>
      </c>
      <c r="C49" s="7">
        <v>87644512</v>
      </c>
      <c r="D49" s="6">
        <v>76819816</v>
      </c>
      <c r="E49" s="6" t="s">
        <v>201</v>
      </c>
      <c r="F49" s="6" t="s">
        <v>142</v>
      </c>
      <c r="G49" s="6"/>
      <c r="H49" s="6" t="s">
        <v>7</v>
      </c>
      <c r="I49" s="6" t="s">
        <v>7</v>
      </c>
      <c r="J49" s="6" t="s">
        <v>141</v>
      </c>
      <c r="K49" s="6" t="s">
        <v>11</v>
      </c>
      <c r="L49" s="6">
        <v>2</v>
      </c>
      <c r="M49" s="6">
        <v>1</v>
      </c>
      <c r="N49" s="6">
        <v>0</v>
      </c>
      <c r="O49" s="6">
        <v>1</v>
      </c>
      <c r="P49" s="6">
        <v>0</v>
      </c>
      <c r="Q49" s="6">
        <v>45.29</v>
      </c>
      <c r="R49" s="6">
        <v>10.87</v>
      </c>
      <c r="S49" s="6">
        <v>18.239999999999998</v>
      </c>
      <c r="T49" s="6">
        <v>0</v>
      </c>
      <c r="U49" s="6">
        <v>74.400000000000006</v>
      </c>
      <c r="V49" s="6">
        <v>11.16</v>
      </c>
      <c r="W49" s="6">
        <v>85.56</v>
      </c>
      <c r="X49" s="6" t="s">
        <v>4</v>
      </c>
      <c r="Y49" s="8" t="s">
        <v>239</v>
      </c>
      <c r="Z49" s="6"/>
    </row>
    <row r="50" spans="1:26" x14ac:dyDescent="0.3">
      <c r="A50" s="6" t="s">
        <v>3</v>
      </c>
      <c r="B50" s="7" t="s">
        <v>143</v>
      </c>
      <c r="C50" s="7" t="s">
        <v>6</v>
      </c>
      <c r="D50" s="6"/>
      <c r="E50" s="6" t="s">
        <v>192</v>
      </c>
      <c r="F50" s="6" t="s">
        <v>144</v>
      </c>
      <c r="G50" s="6"/>
      <c r="H50" s="6" t="s">
        <v>7</v>
      </c>
      <c r="I50" s="6" t="s">
        <v>89</v>
      </c>
      <c r="J50" s="8" t="s">
        <v>204</v>
      </c>
      <c r="K50" s="6" t="s">
        <v>11</v>
      </c>
      <c r="L50" s="6">
        <v>1</v>
      </c>
      <c r="M50" s="6">
        <v>603.6</v>
      </c>
      <c r="N50" s="6">
        <v>289.85000000000002</v>
      </c>
      <c r="O50" s="6">
        <v>604</v>
      </c>
      <c r="P50" s="6">
        <v>0</v>
      </c>
      <c r="Q50" s="6">
        <v>1528.12</v>
      </c>
      <c r="R50" s="6">
        <v>10.87</v>
      </c>
      <c r="S50" s="6">
        <v>615.37</v>
      </c>
      <c r="T50" s="6">
        <v>0</v>
      </c>
      <c r="U50" s="6">
        <v>2154.36</v>
      </c>
      <c r="V50" s="6">
        <v>323.14999999999998</v>
      </c>
      <c r="W50" s="6">
        <v>2477.5100000000002</v>
      </c>
      <c r="X50" s="6" t="s">
        <v>4</v>
      </c>
      <c r="Y50" s="8" t="s">
        <v>239</v>
      </c>
      <c r="Z50" s="6"/>
    </row>
    <row r="51" spans="1:26" x14ac:dyDescent="0.3">
      <c r="A51" s="6" t="s">
        <v>3</v>
      </c>
      <c r="B51" s="7" t="s">
        <v>145</v>
      </c>
      <c r="C51" s="7" t="s">
        <v>6</v>
      </c>
      <c r="D51" s="6"/>
      <c r="E51" s="6" t="s">
        <v>192</v>
      </c>
      <c r="F51" s="6" t="s">
        <v>147</v>
      </c>
      <c r="G51" s="6"/>
      <c r="H51" s="6" t="s">
        <v>7</v>
      </c>
      <c r="I51" s="6" t="s">
        <v>38</v>
      </c>
      <c r="J51" s="6" t="s">
        <v>146</v>
      </c>
      <c r="K51" s="6" t="s">
        <v>11</v>
      </c>
      <c r="L51" s="6">
        <v>1</v>
      </c>
      <c r="M51" s="6">
        <v>1012</v>
      </c>
      <c r="N51" s="6">
        <v>264.25</v>
      </c>
      <c r="O51" s="6">
        <v>1012</v>
      </c>
      <c r="P51" s="6">
        <v>0</v>
      </c>
      <c r="Q51" s="6">
        <v>1841.84</v>
      </c>
      <c r="R51" s="6">
        <v>10.87</v>
      </c>
      <c r="S51" s="6">
        <v>1487.38</v>
      </c>
      <c r="T51" s="6">
        <v>1851.68</v>
      </c>
      <c r="U51" s="6">
        <v>5191.7700000000004</v>
      </c>
      <c r="V51" s="6">
        <v>778.77</v>
      </c>
      <c r="W51" s="6">
        <v>5970.54</v>
      </c>
      <c r="X51" s="6" t="s">
        <v>4</v>
      </c>
      <c r="Y51" s="8" t="s">
        <v>239</v>
      </c>
      <c r="Z51" s="6"/>
    </row>
    <row r="52" spans="1:26" x14ac:dyDescent="0.3">
      <c r="A52" s="6" t="s">
        <v>5</v>
      </c>
      <c r="B52" s="7" t="s">
        <v>148</v>
      </c>
      <c r="C52" s="7">
        <v>87641548</v>
      </c>
      <c r="D52" s="6"/>
      <c r="E52" s="6" t="s">
        <v>201</v>
      </c>
      <c r="F52" s="6" t="s">
        <v>150</v>
      </c>
      <c r="G52" s="6"/>
      <c r="H52" s="6" t="s">
        <v>7</v>
      </c>
      <c r="I52" s="6" t="s">
        <v>89</v>
      </c>
      <c r="J52" s="6" t="s">
        <v>149</v>
      </c>
      <c r="K52" s="6" t="s">
        <v>11</v>
      </c>
      <c r="L52" s="6">
        <v>1</v>
      </c>
      <c r="M52" s="6">
        <v>1.1200000000000001</v>
      </c>
      <c r="N52" s="6">
        <v>1.5</v>
      </c>
      <c r="O52" s="6">
        <v>2</v>
      </c>
      <c r="P52" s="6">
        <v>0</v>
      </c>
      <c r="Q52" s="6">
        <v>45.29</v>
      </c>
      <c r="R52" s="6">
        <v>10.87</v>
      </c>
      <c r="S52" s="6">
        <v>18.239999999999998</v>
      </c>
      <c r="T52" s="6">
        <v>0</v>
      </c>
      <c r="U52" s="6">
        <v>74.400000000000006</v>
      </c>
      <c r="V52" s="6">
        <v>11.16</v>
      </c>
      <c r="W52" s="6">
        <v>85.56</v>
      </c>
      <c r="X52" s="6" t="s">
        <v>4</v>
      </c>
      <c r="Y52" s="8" t="s">
        <v>239</v>
      </c>
      <c r="Z52" s="6"/>
    </row>
    <row r="53" spans="1:26" x14ac:dyDescent="0.3">
      <c r="A53" s="6" t="s">
        <v>12</v>
      </c>
      <c r="B53" s="7" t="s">
        <v>151</v>
      </c>
      <c r="C53" s="7">
        <v>87642189</v>
      </c>
      <c r="D53" s="6">
        <v>77330645</v>
      </c>
      <c r="E53" s="6" t="s">
        <v>209</v>
      </c>
      <c r="F53" s="8" t="s">
        <v>200</v>
      </c>
      <c r="G53" s="8"/>
      <c r="H53" s="6" t="s">
        <v>7</v>
      </c>
      <c r="I53" s="6" t="s">
        <v>38</v>
      </c>
      <c r="J53" s="8" t="s">
        <v>205</v>
      </c>
      <c r="K53" s="6" t="s">
        <v>11</v>
      </c>
      <c r="L53" s="6">
        <v>4</v>
      </c>
      <c r="M53" s="6">
        <v>78</v>
      </c>
      <c r="N53" s="6">
        <v>25.86</v>
      </c>
      <c r="O53" s="6">
        <v>78</v>
      </c>
      <c r="P53" s="6">
        <v>0</v>
      </c>
      <c r="Q53" s="6">
        <v>141.96</v>
      </c>
      <c r="R53" s="6">
        <v>10.87</v>
      </c>
      <c r="S53" s="6">
        <v>57.17</v>
      </c>
      <c r="T53" s="6">
        <v>0</v>
      </c>
      <c r="U53" s="6">
        <v>210</v>
      </c>
      <c r="V53" s="6">
        <v>31.5</v>
      </c>
      <c r="W53" s="6">
        <v>241.5</v>
      </c>
      <c r="X53" s="6" t="s">
        <v>4</v>
      </c>
      <c r="Y53" s="8" t="s">
        <v>239</v>
      </c>
      <c r="Z53" s="6"/>
    </row>
    <row r="54" spans="1:26" x14ac:dyDescent="0.3">
      <c r="A54" s="6" t="s">
        <v>23</v>
      </c>
      <c r="B54" s="7" t="s">
        <v>152</v>
      </c>
      <c r="C54" s="7">
        <v>87641279</v>
      </c>
      <c r="D54" s="6"/>
      <c r="E54" s="8" t="s">
        <v>192</v>
      </c>
      <c r="F54" s="8" t="s">
        <v>199</v>
      </c>
      <c r="G54" s="8"/>
      <c r="H54" s="6" t="s">
        <v>7</v>
      </c>
      <c r="I54" s="6" t="s">
        <v>39</v>
      </c>
      <c r="J54" s="8" t="s">
        <v>202</v>
      </c>
      <c r="K54" s="6" t="s">
        <v>11</v>
      </c>
      <c r="L54" s="6">
        <v>1</v>
      </c>
      <c r="M54" s="6">
        <v>26</v>
      </c>
      <c r="N54" s="6">
        <v>19.8</v>
      </c>
      <c r="O54" s="6">
        <v>26</v>
      </c>
      <c r="P54" s="6">
        <v>0</v>
      </c>
      <c r="Q54" s="6">
        <v>51.74</v>
      </c>
      <c r="R54" s="6">
        <v>10.87</v>
      </c>
      <c r="S54" s="6">
        <v>20.84</v>
      </c>
      <c r="T54" s="6">
        <v>0</v>
      </c>
      <c r="U54" s="6">
        <v>83.45</v>
      </c>
      <c r="V54" s="6">
        <v>12.52</v>
      </c>
      <c r="W54" s="6">
        <v>95.97</v>
      </c>
      <c r="X54" s="6" t="s">
        <v>4</v>
      </c>
      <c r="Y54" s="8" t="s">
        <v>239</v>
      </c>
      <c r="Z54" s="6"/>
    </row>
    <row r="55" spans="1:26" x14ac:dyDescent="0.3">
      <c r="A55" s="6" t="s">
        <v>12</v>
      </c>
      <c r="B55" s="7" t="s">
        <v>153</v>
      </c>
      <c r="C55" s="7" t="s">
        <v>154</v>
      </c>
      <c r="D55" s="6"/>
      <c r="E55" s="6" t="s">
        <v>123</v>
      </c>
      <c r="F55" s="8" t="s">
        <v>199</v>
      </c>
      <c r="G55" s="8"/>
      <c r="H55" s="6" t="s">
        <v>8</v>
      </c>
      <c r="I55" s="6" t="s">
        <v>39</v>
      </c>
      <c r="J55" s="8" t="s">
        <v>202</v>
      </c>
      <c r="K55" s="6" t="s">
        <v>11</v>
      </c>
      <c r="L55" s="6">
        <v>2</v>
      </c>
      <c r="M55" s="6">
        <v>50</v>
      </c>
      <c r="N55" s="6">
        <v>198</v>
      </c>
      <c r="O55" s="6">
        <v>198</v>
      </c>
      <c r="P55" s="6">
        <v>0</v>
      </c>
      <c r="Q55" s="6">
        <v>394.02</v>
      </c>
      <c r="R55" s="6">
        <v>10.87</v>
      </c>
      <c r="S55" s="6">
        <v>158.66999999999999</v>
      </c>
      <c r="T55" s="6">
        <v>0</v>
      </c>
      <c r="U55" s="6">
        <v>563.55999999999995</v>
      </c>
      <c r="V55" s="6">
        <v>84.53</v>
      </c>
      <c r="W55" s="6">
        <v>648.09</v>
      </c>
      <c r="X55" s="6" t="s">
        <v>4</v>
      </c>
      <c r="Y55" s="8" t="s">
        <v>239</v>
      </c>
      <c r="Z55" s="6"/>
    </row>
    <row r="56" spans="1:26" x14ac:dyDescent="0.3">
      <c r="A56" s="6" t="s">
        <v>12</v>
      </c>
      <c r="B56" s="7" t="s">
        <v>155</v>
      </c>
      <c r="C56" s="7">
        <v>87644609</v>
      </c>
      <c r="D56" s="6"/>
      <c r="E56" s="6" t="s">
        <v>201</v>
      </c>
      <c r="F56" s="6" t="s">
        <v>21</v>
      </c>
      <c r="G56" s="6"/>
      <c r="H56" s="6" t="s">
        <v>7</v>
      </c>
      <c r="I56" s="6" t="s">
        <v>8</v>
      </c>
      <c r="J56" s="6" t="s">
        <v>20</v>
      </c>
      <c r="K56" s="6" t="s">
        <v>11</v>
      </c>
      <c r="L56" s="6">
        <v>1</v>
      </c>
      <c r="M56" s="6">
        <v>201.2</v>
      </c>
      <c r="N56" s="6">
        <v>200.45</v>
      </c>
      <c r="O56" s="6">
        <v>202</v>
      </c>
      <c r="P56" s="6">
        <v>0</v>
      </c>
      <c r="Q56" s="6">
        <v>274.72000000000003</v>
      </c>
      <c r="R56" s="6">
        <v>10.87</v>
      </c>
      <c r="S56" s="6">
        <v>110.63</v>
      </c>
      <c r="T56" s="6">
        <v>0</v>
      </c>
      <c r="U56" s="6">
        <v>396.22</v>
      </c>
      <c r="V56" s="6">
        <v>59.43</v>
      </c>
      <c r="W56" s="6">
        <v>455.65</v>
      </c>
      <c r="X56" s="6" t="s">
        <v>4</v>
      </c>
      <c r="Y56" s="8" t="s">
        <v>239</v>
      </c>
      <c r="Z56" s="6"/>
    </row>
    <row r="57" spans="1:26" x14ac:dyDescent="0.3">
      <c r="A57" s="6" t="s">
        <v>5</v>
      </c>
      <c r="B57" s="7" t="s">
        <v>156</v>
      </c>
      <c r="C57" s="7"/>
      <c r="D57" s="6"/>
      <c r="E57" s="8" t="s">
        <v>192</v>
      </c>
      <c r="F57" s="6" t="s">
        <v>158</v>
      </c>
      <c r="G57" s="6"/>
      <c r="H57" s="6" t="s">
        <v>7</v>
      </c>
      <c r="I57" s="6" t="s">
        <v>8</v>
      </c>
      <c r="J57" s="6" t="s">
        <v>157</v>
      </c>
      <c r="K57" s="6" t="s">
        <v>11</v>
      </c>
      <c r="L57" s="6">
        <v>1</v>
      </c>
      <c r="M57" s="6">
        <v>109</v>
      </c>
      <c r="N57" s="6">
        <v>172.42</v>
      </c>
      <c r="O57" s="6">
        <v>173</v>
      </c>
      <c r="P57" s="6">
        <v>0</v>
      </c>
      <c r="Q57" s="6">
        <v>235.28</v>
      </c>
      <c r="R57" s="6">
        <v>10.87</v>
      </c>
      <c r="S57" s="6">
        <v>94.75</v>
      </c>
      <c r="T57" s="6">
        <v>0</v>
      </c>
      <c r="U57" s="6">
        <v>340.9</v>
      </c>
      <c r="V57" s="6">
        <v>51.14</v>
      </c>
      <c r="W57" s="6">
        <v>392.04</v>
      </c>
      <c r="X57" s="6" t="s">
        <v>4</v>
      </c>
      <c r="Y57" s="8" t="s">
        <v>239</v>
      </c>
      <c r="Z57" s="6"/>
    </row>
    <row r="58" spans="1:26" x14ac:dyDescent="0.3">
      <c r="A58" s="6" t="s">
        <v>5</v>
      </c>
      <c r="B58" s="7" t="s">
        <v>159</v>
      </c>
      <c r="C58" s="7" t="s">
        <v>6</v>
      </c>
      <c r="D58" s="6"/>
      <c r="E58" s="6" t="s">
        <v>201</v>
      </c>
      <c r="F58" s="6" t="s">
        <v>160</v>
      </c>
      <c r="G58" s="6"/>
      <c r="H58" s="6" t="s">
        <v>7</v>
      </c>
      <c r="I58" s="6" t="s">
        <v>7</v>
      </c>
      <c r="J58" s="6" t="s">
        <v>128</v>
      </c>
      <c r="K58" s="6" t="s">
        <v>67</v>
      </c>
      <c r="L58" s="6">
        <v>1</v>
      </c>
      <c r="M58" s="6">
        <v>20000</v>
      </c>
      <c r="N58" s="6">
        <v>0</v>
      </c>
      <c r="O58" s="6">
        <v>20000</v>
      </c>
      <c r="P58" s="6">
        <v>0</v>
      </c>
      <c r="Q58" s="6">
        <v>5977.4</v>
      </c>
      <c r="R58" s="6">
        <v>10.87</v>
      </c>
      <c r="S58" s="6">
        <v>1481.8</v>
      </c>
      <c r="T58" s="6">
        <v>0</v>
      </c>
      <c r="U58" s="6">
        <v>7470.07</v>
      </c>
      <c r="V58" s="6">
        <v>1120.51</v>
      </c>
      <c r="W58" s="6">
        <v>8590.58</v>
      </c>
      <c r="X58" s="6" t="s">
        <v>4</v>
      </c>
      <c r="Y58" s="8" t="s">
        <v>239</v>
      </c>
      <c r="Z58" s="6"/>
    </row>
    <row r="59" spans="1:26" x14ac:dyDescent="0.3">
      <c r="A59" s="6" t="s">
        <v>12</v>
      </c>
      <c r="B59" s="7" t="s">
        <v>161</v>
      </c>
      <c r="C59" s="7" t="s">
        <v>6</v>
      </c>
      <c r="D59" s="6"/>
      <c r="E59" s="6" t="s">
        <v>201</v>
      </c>
      <c r="F59" s="6" t="s">
        <v>163</v>
      </c>
      <c r="G59" s="6"/>
      <c r="H59" s="6" t="s">
        <v>7</v>
      </c>
      <c r="I59" s="6" t="s">
        <v>7</v>
      </c>
      <c r="J59" s="6" t="s">
        <v>162</v>
      </c>
      <c r="K59" s="6" t="s">
        <v>11</v>
      </c>
      <c r="L59" s="6">
        <v>1</v>
      </c>
      <c r="M59" s="6">
        <v>202</v>
      </c>
      <c r="N59" s="6">
        <v>240</v>
      </c>
      <c r="O59" s="6">
        <v>240</v>
      </c>
      <c r="P59" s="6">
        <v>0</v>
      </c>
      <c r="Q59" s="6">
        <v>100.8</v>
      </c>
      <c r="R59" s="6">
        <v>10.87</v>
      </c>
      <c r="S59" s="6">
        <v>251.54</v>
      </c>
      <c r="T59" s="6">
        <v>523.84</v>
      </c>
      <c r="U59" s="6">
        <v>887.05</v>
      </c>
      <c r="V59" s="6">
        <v>133.06</v>
      </c>
      <c r="W59" s="6">
        <v>1020.11</v>
      </c>
      <c r="X59" s="6" t="s">
        <v>4</v>
      </c>
      <c r="Y59" s="8" t="s">
        <v>239</v>
      </c>
      <c r="Z59" s="6"/>
    </row>
    <row r="60" spans="1:26" x14ac:dyDescent="0.3">
      <c r="A60" s="6" t="s">
        <v>3</v>
      </c>
      <c r="B60" s="7" t="s">
        <v>164</v>
      </c>
      <c r="C60" s="7">
        <v>76819816</v>
      </c>
      <c r="D60" s="6"/>
      <c r="E60" s="6" t="s">
        <v>201</v>
      </c>
      <c r="F60" s="6" t="s">
        <v>167</v>
      </c>
      <c r="G60" s="6"/>
      <c r="H60" s="6" t="s">
        <v>7</v>
      </c>
      <c r="I60" s="6" t="s">
        <v>7</v>
      </c>
      <c r="J60" s="6" t="s">
        <v>166</v>
      </c>
      <c r="K60" s="6" t="s">
        <v>67</v>
      </c>
      <c r="L60" s="6">
        <v>400</v>
      </c>
      <c r="M60" s="6">
        <v>15000</v>
      </c>
      <c r="N60" s="6">
        <v>0.1</v>
      </c>
      <c r="O60" s="6">
        <v>15000</v>
      </c>
      <c r="P60" s="6">
        <v>0</v>
      </c>
      <c r="Q60" s="6">
        <v>5977.4</v>
      </c>
      <c r="R60" s="6">
        <v>10.87</v>
      </c>
      <c r="S60" s="6">
        <v>1481.8</v>
      </c>
      <c r="T60" s="6">
        <v>0</v>
      </c>
      <c r="U60" s="6">
        <v>7470.07</v>
      </c>
      <c r="V60" s="6">
        <v>1120.51</v>
      </c>
      <c r="W60" s="6">
        <v>8590.58</v>
      </c>
      <c r="X60" s="6" t="s">
        <v>4</v>
      </c>
      <c r="Y60" s="8" t="s">
        <v>239</v>
      </c>
      <c r="Z60" s="6"/>
    </row>
    <row r="61" spans="1:26" x14ac:dyDescent="0.3">
      <c r="A61" s="6" t="s">
        <v>23</v>
      </c>
      <c r="B61" s="7" t="s">
        <v>168</v>
      </c>
      <c r="C61" s="7">
        <v>76819165</v>
      </c>
      <c r="D61" s="6"/>
      <c r="E61" s="6" t="s">
        <v>201</v>
      </c>
      <c r="F61" s="6" t="s">
        <v>169</v>
      </c>
      <c r="G61" s="6"/>
      <c r="H61" s="6" t="s">
        <v>7</v>
      </c>
      <c r="I61" s="6" t="s">
        <v>15</v>
      </c>
      <c r="J61" s="6" t="s">
        <v>33</v>
      </c>
      <c r="K61" s="6" t="s">
        <v>67</v>
      </c>
      <c r="L61" s="6">
        <v>1</v>
      </c>
      <c r="M61" s="6">
        <v>20000</v>
      </c>
      <c r="N61" s="6">
        <v>0</v>
      </c>
      <c r="O61" s="6">
        <v>20000</v>
      </c>
      <c r="P61" s="6">
        <v>0</v>
      </c>
      <c r="Q61" s="6">
        <v>5977.4</v>
      </c>
      <c r="R61" s="6">
        <v>10.87</v>
      </c>
      <c r="S61" s="6">
        <v>1481.8</v>
      </c>
      <c r="T61" s="6">
        <v>0</v>
      </c>
      <c r="U61" s="6">
        <v>7470.07</v>
      </c>
      <c r="V61" s="6">
        <v>1120.51</v>
      </c>
      <c r="W61" s="6">
        <v>8590.58</v>
      </c>
      <c r="X61" s="6" t="s">
        <v>4</v>
      </c>
      <c r="Y61" s="8" t="s">
        <v>239</v>
      </c>
      <c r="Z61" s="6"/>
    </row>
    <row r="62" spans="1:26" x14ac:dyDescent="0.3">
      <c r="A62" s="6" t="s">
        <v>23</v>
      </c>
      <c r="B62" s="7" t="s">
        <v>170</v>
      </c>
      <c r="C62" s="7">
        <v>76819036</v>
      </c>
      <c r="D62" s="6"/>
      <c r="E62" s="6" t="s">
        <v>201</v>
      </c>
      <c r="F62" s="6" t="s">
        <v>172</v>
      </c>
      <c r="G62" s="6"/>
      <c r="H62" s="6" t="s">
        <v>7</v>
      </c>
      <c r="I62" s="6" t="s">
        <v>7</v>
      </c>
      <c r="J62" s="6" t="s">
        <v>171</v>
      </c>
      <c r="K62" s="6" t="s">
        <v>67</v>
      </c>
      <c r="L62" s="6">
        <v>1</v>
      </c>
      <c r="M62" s="6">
        <v>20000</v>
      </c>
      <c r="N62" s="6">
        <v>0</v>
      </c>
      <c r="O62" s="6">
        <v>20000</v>
      </c>
      <c r="P62" s="6">
        <v>0</v>
      </c>
      <c r="Q62" s="6">
        <v>5977.4</v>
      </c>
      <c r="R62" s="6">
        <v>10.87</v>
      </c>
      <c r="S62" s="6">
        <v>1481.8</v>
      </c>
      <c r="T62" s="6">
        <v>0</v>
      </c>
      <c r="U62" s="6">
        <v>7470.07</v>
      </c>
      <c r="V62" s="6">
        <v>1120.51</v>
      </c>
      <c r="W62" s="6">
        <v>8590.58</v>
      </c>
      <c r="X62" s="6" t="s">
        <v>4</v>
      </c>
      <c r="Y62" s="8" t="s">
        <v>239</v>
      </c>
      <c r="Z62" s="6"/>
    </row>
    <row r="63" spans="1:26" x14ac:dyDescent="0.3">
      <c r="A63" s="6" t="s">
        <v>12</v>
      </c>
      <c r="B63" s="7" t="s">
        <v>173</v>
      </c>
      <c r="C63" s="7"/>
      <c r="D63" s="6"/>
      <c r="E63" s="6" t="s">
        <v>201</v>
      </c>
      <c r="F63" s="6" t="s">
        <v>123</v>
      </c>
      <c r="G63" s="6"/>
      <c r="H63" s="6" t="s">
        <v>7</v>
      </c>
      <c r="I63" s="6" t="s">
        <v>8</v>
      </c>
      <c r="J63" s="8" t="s">
        <v>207</v>
      </c>
      <c r="K63" s="6" t="s">
        <v>11</v>
      </c>
      <c r="L63" s="6">
        <v>4</v>
      </c>
      <c r="M63" s="6">
        <v>576</v>
      </c>
      <c r="N63" s="6">
        <v>1972.8</v>
      </c>
      <c r="O63" s="6">
        <v>1973</v>
      </c>
      <c r="P63" s="6">
        <v>0</v>
      </c>
      <c r="Q63" s="6">
        <v>2683.28</v>
      </c>
      <c r="R63" s="6">
        <v>10.87</v>
      </c>
      <c r="S63" s="6">
        <v>1080.56</v>
      </c>
      <c r="T63" s="6">
        <v>0</v>
      </c>
      <c r="U63" s="6">
        <v>3774.71</v>
      </c>
      <c r="V63" s="6">
        <v>566.21</v>
      </c>
      <c r="W63" s="6">
        <v>4340.92</v>
      </c>
      <c r="X63" s="6" t="s">
        <v>4</v>
      </c>
      <c r="Y63" s="8" t="s">
        <v>239</v>
      </c>
      <c r="Z63" s="6"/>
    </row>
    <row r="64" spans="1:26" x14ac:dyDescent="0.3">
      <c r="A64" s="6" t="s">
        <v>12</v>
      </c>
      <c r="B64" s="7" t="s">
        <v>185</v>
      </c>
      <c r="C64" s="7">
        <v>87644472</v>
      </c>
      <c r="D64" s="6"/>
      <c r="E64" s="6" t="s">
        <v>201</v>
      </c>
      <c r="F64" s="8" t="s">
        <v>199</v>
      </c>
      <c r="G64" s="8"/>
      <c r="H64" s="6" t="s">
        <v>7</v>
      </c>
      <c r="I64" s="6" t="s">
        <v>39</v>
      </c>
      <c r="J64" s="6" t="s">
        <v>206</v>
      </c>
      <c r="K64" s="6" t="s">
        <v>11</v>
      </c>
      <c r="L64" s="6">
        <v>1</v>
      </c>
      <c r="M64" s="6">
        <v>420.4</v>
      </c>
      <c r="N64" s="6">
        <v>189.1</v>
      </c>
      <c r="O64" s="6">
        <v>421</v>
      </c>
      <c r="P64" s="6">
        <v>0</v>
      </c>
      <c r="Q64" s="6">
        <v>837.79</v>
      </c>
      <c r="R64" s="6">
        <v>10.87</v>
      </c>
      <c r="S64" s="6">
        <v>337.38</v>
      </c>
      <c r="T64" s="6">
        <v>0</v>
      </c>
      <c r="U64" s="6">
        <v>1186.04</v>
      </c>
      <c r="V64" s="6">
        <v>177.91</v>
      </c>
      <c r="W64" s="6">
        <v>1363.95</v>
      </c>
      <c r="X64" s="6" t="s">
        <v>4</v>
      </c>
      <c r="Y64" s="8" t="s">
        <v>239</v>
      </c>
      <c r="Z64" s="6"/>
    </row>
    <row r="65" spans="1:26" x14ac:dyDescent="0.3">
      <c r="A65" s="6" t="s">
        <v>23</v>
      </c>
      <c r="B65" s="7" t="s">
        <v>186</v>
      </c>
      <c r="C65" s="7">
        <v>76819035</v>
      </c>
      <c r="D65" s="6"/>
      <c r="E65" s="6" t="s">
        <v>201</v>
      </c>
      <c r="F65" s="6" t="s">
        <v>160</v>
      </c>
      <c r="G65" s="6"/>
      <c r="H65" s="6" t="s">
        <v>7</v>
      </c>
      <c r="I65" s="6" t="s">
        <v>7</v>
      </c>
      <c r="J65" s="8" t="s">
        <v>208</v>
      </c>
      <c r="K65" s="6" t="s">
        <v>67</v>
      </c>
      <c r="L65" s="6">
        <v>1</v>
      </c>
      <c r="M65" s="6">
        <v>15000</v>
      </c>
      <c r="N65" s="6">
        <v>0</v>
      </c>
      <c r="O65" s="6">
        <v>15000</v>
      </c>
      <c r="P65" s="6">
        <v>0</v>
      </c>
      <c r="Q65" s="6">
        <v>5977.4</v>
      </c>
      <c r="R65" s="6">
        <v>10.87</v>
      </c>
      <c r="S65" s="6">
        <v>1481.8</v>
      </c>
      <c r="T65" s="6">
        <v>0</v>
      </c>
      <c r="U65" s="6">
        <v>7470.07</v>
      </c>
      <c r="V65" s="6">
        <v>1120.51</v>
      </c>
      <c r="W65" s="6">
        <v>8590.58</v>
      </c>
      <c r="X65" s="6" t="s">
        <v>4</v>
      </c>
      <c r="Y65" s="8" t="s">
        <v>239</v>
      </c>
      <c r="Z65" s="6"/>
    </row>
    <row r="66" spans="1:26" x14ac:dyDescent="0.3">
      <c r="A66" s="6" t="s">
        <v>12</v>
      </c>
      <c r="B66" s="7" t="s">
        <v>188</v>
      </c>
      <c r="C66" s="7" t="s">
        <v>213</v>
      </c>
      <c r="D66" s="6"/>
      <c r="E66" s="6" t="s">
        <v>201</v>
      </c>
      <c r="F66" s="6" t="s">
        <v>214</v>
      </c>
      <c r="G66" s="6"/>
      <c r="H66" s="6" t="s">
        <v>7</v>
      </c>
      <c r="I66" s="6" t="s">
        <v>8</v>
      </c>
      <c r="J66" s="6" t="s">
        <v>207</v>
      </c>
      <c r="K66" s="6" t="s">
        <v>11</v>
      </c>
      <c r="L66" s="6">
        <v>1</v>
      </c>
      <c r="M66" s="6">
        <v>1</v>
      </c>
      <c r="N66" s="6">
        <v>4.5599999999999996</v>
      </c>
      <c r="O66" s="6">
        <v>5</v>
      </c>
      <c r="P66" s="6">
        <v>0</v>
      </c>
      <c r="Q66" s="6">
        <v>45.29</v>
      </c>
      <c r="R66" s="6">
        <v>10.87</v>
      </c>
      <c r="S66" s="6">
        <v>18.239999999999998</v>
      </c>
      <c r="T66" s="6">
        <v>0</v>
      </c>
      <c r="U66" s="6">
        <v>74.400000000000006</v>
      </c>
      <c r="V66" s="6">
        <v>11.16</v>
      </c>
      <c r="W66" s="6">
        <v>85.56</v>
      </c>
      <c r="X66" s="6" t="s">
        <v>4</v>
      </c>
      <c r="Y66" s="8" t="s">
        <v>239</v>
      </c>
      <c r="Z66" s="6"/>
    </row>
    <row r="67" spans="1:26" x14ac:dyDescent="0.3">
      <c r="U67" s="9">
        <f>SUM(U2:U66)</f>
        <v>166395.81999999995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07B61-5727-40A5-BA47-963000D1F492}">
  <dimension ref="A1:K66"/>
  <sheetViews>
    <sheetView workbookViewId="0">
      <selection activeCell="C2" sqref="C2:C66"/>
    </sheetView>
  </sheetViews>
  <sheetFormatPr defaultRowHeight="14.4" x14ac:dyDescent="0.3"/>
  <cols>
    <col min="1" max="1" width="15" style="2" bestFit="1" customWidth="1"/>
    <col min="3" max="3" width="22.77734375" customWidth="1"/>
  </cols>
  <sheetData>
    <row r="1" spans="1:11" x14ac:dyDescent="0.3">
      <c r="A1" s="2" t="s">
        <v>0</v>
      </c>
      <c r="B1">
        <v>7470.07</v>
      </c>
      <c r="D1">
        <f>B1-C1</f>
        <v>7470.07</v>
      </c>
      <c r="F1" s="3">
        <v>87639920</v>
      </c>
      <c r="G1" s="3">
        <v>-76819036</v>
      </c>
      <c r="H1" s="3" t="s">
        <v>190</v>
      </c>
      <c r="I1" s="3" t="s">
        <v>172</v>
      </c>
      <c r="J1" s="3" t="s">
        <v>7</v>
      </c>
      <c r="K1" s="3" t="s">
        <v>7</v>
      </c>
    </row>
    <row r="2" spans="1:11" x14ac:dyDescent="0.3">
      <c r="A2" s="2">
        <v>2425202</v>
      </c>
      <c r="B2">
        <v>17347.71</v>
      </c>
      <c r="C2" t="str">
        <f>VLOOKUP(A2,F:H,3,FALSE)</f>
        <v>BRENNTAG - POMONA</v>
      </c>
      <c r="D2" t="e">
        <f t="shared" ref="D2:D61" si="0">B2-C2</f>
        <v>#VALUE!</v>
      </c>
      <c r="F2" s="1">
        <v>2314832</v>
      </c>
      <c r="G2" s="1" t="s">
        <v>6</v>
      </c>
      <c r="H2" s="1" t="s">
        <v>190</v>
      </c>
      <c r="I2" s="1" t="s">
        <v>121</v>
      </c>
      <c r="J2" s="1" t="s">
        <v>7</v>
      </c>
      <c r="K2" s="1" t="s">
        <v>7</v>
      </c>
    </row>
    <row r="3" spans="1:11" x14ac:dyDescent="0.3">
      <c r="A3" s="2">
        <v>87641848</v>
      </c>
      <c r="B3">
        <v>12259.27</v>
      </c>
      <c r="C3" t="str">
        <f t="shared" ref="C3:C66" si="1">VLOOKUP(A3,F:H,3,FALSE)</f>
        <v>BRENNTAG KEMPTON PARK</v>
      </c>
      <c r="D3" t="e">
        <f t="shared" si="0"/>
        <v>#VALUE!</v>
      </c>
      <c r="F3" s="4" t="s">
        <v>111</v>
      </c>
      <c r="G3" s="4" t="s">
        <v>6</v>
      </c>
      <c r="H3" s="4" t="s">
        <v>87</v>
      </c>
      <c r="I3" s="4" t="s">
        <v>113</v>
      </c>
      <c r="J3" s="4" t="s">
        <v>7</v>
      </c>
      <c r="K3" s="4" t="s">
        <v>7</v>
      </c>
    </row>
    <row r="4" spans="1:11" x14ac:dyDescent="0.3">
      <c r="A4" s="2">
        <v>87641968</v>
      </c>
      <c r="B4">
        <v>13967.73</v>
      </c>
      <c r="C4" t="str">
        <f t="shared" si="1"/>
        <v>BRENNTAG KEMPTON PARK</v>
      </c>
      <c r="D4" t="e">
        <f t="shared" si="0"/>
        <v>#VALUE!</v>
      </c>
      <c r="F4" s="1">
        <v>2363873</v>
      </c>
      <c r="G4" s="3">
        <v>87643614</v>
      </c>
      <c r="H4" s="3" t="s">
        <v>123</v>
      </c>
      <c r="I4" s="3" t="s">
        <v>90</v>
      </c>
      <c r="J4" s="3" t="s">
        <v>8</v>
      </c>
      <c r="K4" s="3" t="s">
        <v>8</v>
      </c>
    </row>
    <row r="5" spans="1:11" x14ac:dyDescent="0.3">
      <c r="A5" s="2">
        <v>2363841</v>
      </c>
      <c r="B5">
        <v>12026.96</v>
      </c>
      <c r="C5" t="str">
        <f t="shared" si="1"/>
        <v>CONNECT LOGISTICS</v>
      </c>
      <c r="D5" t="e">
        <f t="shared" si="0"/>
        <v>#VALUE!</v>
      </c>
      <c r="F5" s="1">
        <v>2363870</v>
      </c>
      <c r="G5" s="1">
        <v>87641336</v>
      </c>
      <c r="H5" s="1" t="s">
        <v>123</v>
      </c>
      <c r="I5" s="1" t="s">
        <v>73</v>
      </c>
      <c r="J5" s="1" t="s">
        <v>8</v>
      </c>
      <c r="K5" s="1" t="s">
        <v>8</v>
      </c>
    </row>
    <row r="6" spans="1:11" x14ac:dyDescent="0.3">
      <c r="A6" s="2">
        <v>2363869</v>
      </c>
      <c r="B6">
        <v>8148.18</v>
      </c>
      <c r="C6" t="str">
        <f t="shared" si="1"/>
        <v>CONNECT LOGISTICS</v>
      </c>
      <c r="D6" t="e">
        <f t="shared" si="0"/>
        <v>#VALUE!</v>
      </c>
      <c r="F6" s="3">
        <v>87639934</v>
      </c>
      <c r="G6" s="3">
        <v>-76819038</v>
      </c>
      <c r="H6" s="3" t="s">
        <v>190</v>
      </c>
      <c r="I6" s="3" t="s">
        <v>26</v>
      </c>
      <c r="J6" s="3" t="s">
        <v>7</v>
      </c>
      <c r="K6" s="3" t="s">
        <v>7</v>
      </c>
    </row>
    <row r="7" spans="1:11" x14ac:dyDescent="0.3">
      <c r="A7" s="2">
        <v>87639934</v>
      </c>
      <c r="B7">
        <v>8148.18</v>
      </c>
      <c r="C7" t="str">
        <f t="shared" si="1"/>
        <v>BRENNTAG SA</v>
      </c>
      <c r="D7" t="e">
        <f t="shared" si="0"/>
        <v>#VALUE!</v>
      </c>
      <c r="F7" s="5">
        <v>2363841</v>
      </c>
      <c r="G7" s="5">
        <v>87617493</v>
      </c>
      <c r="H7" s="5" t="s">
        <v>123</v>
      </c>
      <c r="I7" s="5" t="s">
        <v>21</v>
      </c>
      <c r="J7" s="5" t="s">
        <v>8</v>
      </c>
      <c r="K7" s="5" t="s">
        <v>8</v>
      </c>
    </row>
    <row r="8" spans="1:11" x14ac:dyDescent="0.3">
      <c r="A8" s="2" t="s">
        <v>31</v>
      </c>
      <c r="B8">
        <v>8148.18</v>
      </c>
      <c r="C8" t="str">
        <f t="shared" si="1"/>
        <v>BPL ROSLYNN</v>
      </c>
      <c r="D8" t="e">
        <f t="shared" si="0"/>
        <v>#VALUE!</v>
      </c>
      <c r="F8" s="1">
        <v>87643250</v>
      </c>
      <c r="G8" s="1">
        <v>-76819464</v>
      </c>
      <c r="H8" s="1" t="s">
        <v>190</v>
      </c>
      <c r="I8" s="1" t="s">
        <v>129</v>
      </c>
      <c r="J8" s="1" t="s">
        <v>7</v>
      </c>
      <c r="K8" s="1" t="s">
        <v>7</v>
      </c>
    </row>
    <row r="9" spans="1:11" x14ac:dyDescent="0.3">
      <c r="A9" s="2">
        <v>2298088</v>
      </c>
      <c r="B9">
        <v>7470.07</v>
      </c>
      <c r="C9" t="str">
        <f t="shared" si="1"/>
        <v>BRENNTAG CPT</v>
      </c>
      <c r="D9" t="e">
        <f t="shared" si="0"/>
        <v>#VALUE!</v>
      </c>
      <c r="F9" s="3">
        <v>87639923</v>
      </c>
      <c r="G9" s="3" t="s">
        <v>187</v>
      </c>
      <c r="H9" s="3" t="s">
        <v>191</v>
      </c>
      <c r="I9" s="3" t="s">
        <v>160</v>
      </c>
      <c r="J9" s="3" t="s">
        <v>7</v>
      </c>
      <c r="K9" s="3" t="s">
        <v>7</v>
      </c>
    </row>
    <row r="10" spans="1:11" x14ac:dyDescent="0.3">
      <c r="A10" s="2">
        <v>2298085</v>
      </c>
      <c r="B10">
        <v>7470.07</v>
      </c>
      <c r="C10" t="str">
        <f t="shared" si="1"/>
        <v>BRENNTAG CPT</v>
      </c>
      <c r="D10" t="e">
        <f t="shared" si="0"/>
        <v>#VALUE!</v>
      </c>
      <c r="F10" s="3">
        <v>87641293</v>
      </c>
      <c r="G10" s="3" t="s">
        <v>6</v>
      </c>
      <c r="H10" s="3" t="s">
        <v>190</v>
      </c>
      <c r="I10" s="3" t="s">
        <v>160</v>
      </c>
      <c r="J10" s="3" t="s">
        <v>7</v>
      </c>
      <c r="K10" s="3" t="s">
        <v>7</v>
      </c>
    </row>
    <row r="11" spans="1:11" x14ac:dyDescent="0.3">
      <c r="A11" s="2">
        <v>2363872</v>
      </c>
      <c r="B11">
        <v>7470.07</v>
      </c>
      <c r="C11" t="str">
        <f t="shared" si="1"/>
        <v>CONNECT LOGISTICS</v>
      </c>
      <c r="D11" t="e">
        <f t="shared" si="0"/>
        <v>#VALUE!</v>
      </c>
      <c r="F11" s="1">
        <v>87641290</v>
      </c>
      <c r="G11" s="1" t="s">
        <v>98</v>
      </c>
      <c r="H11" s="1" t="s">
        <v>191</v>
      </c>
      <c r="I11" s="1" t="s">
        <v>100</v>
      </c>
      <c r="J11" s="1" t="s">
        <v>7</v>
      </c>
      <c r="K11" s="1" t="s">
        <v>7</v>
      </c>
    </row>
    <row r="12" spans="1:11" x14ac:dyDescent="0.3">
      <c r="A12" s="2">
        <v>2298089</v>
      </c>
      <c r="B12">
        <v>7470.07</v>
      </c>
      <c r="C12" t="str">
        <f t="shared" si="1"/>
        <v>BRENNTAG CPT</v>
      </c>
      <c r="D12" t="e">
        <f t="shared" si="0"/>
        <v>#VALUE!</v>
      </c>
      <c r="F12" s="1">
        <v>87644511</v>
      </c>
      <c r="G12" s="1" t="s">
        <v>165</v>
      </c>
      <c r="H12" s="1" t="s">
        <v>191</v>
      </c>
      <c r="I12" s="1" t="s">
        <v>167</v>
      </c>
      <c r="J12" s="1" t="s">
        <v>7</v>
      </c>
      <c r="K12" s="1" t="s">
        <v>7</v>
      </c>
    </row>
    <row r="13" spans="1:11" x14ac:dyDescent="0.3">
      <c r="A13" s="2">
        <v>87640209</v>
      </c>
      <c r="B13">
        <v>7470.07</v>
      </c>
      <c r="C13" t="e">
        <f t="shared" si="1"/>
        <v>#N/A</v>
      </c>
      <c r="D13" t="e">
        <f t="shared" si="0"/>
        <v>#N/A</v>
      </c>
      <c r="F13" s="1">
        <v>87644722</v>
      </c>
      <c r="G13" s="1" t="s">
        <v>64</v>
      </c>
      <c r="H13" s="1" t="s">
        <v>191</v>
      </c>
      <c r="I13" s="1" t="s">
        <v>66</v>
      </c>
      <c r="J13" s="1" t="s">
        <v>7</v>
      </c>
      <c r="K13" s="1" t="s">
        <v>7</v>
      </c>
    </row>
    <row r="14" spans="1:11" x14ac:dyDescent="0.3">
      <c r="A14" s="2">
        <v>87639931</v>
      </c>
      <c r="B14">
        <v>6452.9</v>
      </c>
      <c r="C14" t="e">
        <f t="shared" si="1"/>
        <v>#N/A</v>
      </c>
      <c r="D14" t="e">
        <f t="shared" si="0"/>
        <v>#N/A</v>
      </c>
      <c r="F14" s="1">
        <v>2363875</v>
      </c>
      <c r="G14" s="1">
        <v>87643641</v>
      </c>
      <c r="H14" s="1" t="s">
        <v>123</v>
      </c>
      <c r="I14" s="1" t="s">
        <v>73</v>
      </c>
      <c r="J14" s="1" t="s">
        <v>8</v>
      </c>
      <c r="K14" s="1" t="s">
        <v>8</v>
      </c>
    </row>
    <row r="15" spans="1:11" x14ac:dyDescent="0.3">
      <c r="A15" s="2">
        <v>87639932</v>
      </c>
      <c r="B15">
        <v>5191.7700000000004</v>
      </c>
      <c r="C15" t="e">
        <f t="shared" si="1"/>
        <v>#N/A</v>
      </c>
      <c r="D15" t="e">
        <f t="shared" si="0"/>
        <v>#N/A</v>
      </c>
      <c r="F15" s="1" t="s">
        <v>145</v>
      </c>
      <c r="G15" s="1" t="s">
        <v>6</v>
      </c>
      <c r="H15" s="1" t="s">
        <v>192</v>
      </c>
      <c r="I15" s="1" t="s">
        <v>147</v>
      </c>
      <c r="J15" s="1" t="s">
        <v>7</v>
      </c>
      <c r="K15" s="1" t="s">
        <v>7</v>
      </c>
    </row>
    <row r="16" spans="1:11" x14ac:dyDescent="0.3">
      <c r="A16" s="2">
        <v>87639918</v>
      </c>
      <c r="B16">
        <v>4686.42</v>
      </c>
      <c r="C16" t="e">
        <f t="shared" si="1"/>
        <v>#N/A</v>
      </c>
      <c r="D16" t="e">
        <f t="shared" si="0"/>
        <v>#N/A</v>
      </c>
      <c r="F16" s="1">
        <v>2363874</v>
      </c>
      <c r="G16" s="1">
        <v>2363874</v>
      </c>
      <c r="H16" s="1" t="s">
        <v>123</v>
      </c>
      <c r="I16" s="1" t="s">
        <v>121</v>
      </c>
      <c r="J16" s="1" t="s">
        <v>8</v>
      </c>
      <c r="K16" s="1" t="s">
        <v>8</v>
      </c>
    </row>
    <row r="17" spans="1:11" x14ac:dyDescent="0.3">
      <c r="A17" s="2" t="s">
        <v>60</v>
      </c>
      <c r="B17">
        <v>4364.8500000000004</v>
      </c>
      <c r="C17" t="str">
        <f t="shared" si="1"/>
        <v>BPL PLZ</v>
      </c>
      <c r="D17" t="e">
        <f t="shared" si="0"/>
        <v>#VALUE!</v>
      </c>
      <c r="F17" s="1" t="s">
        <v>31</v>
      </c>
      <c r="G17" s="1" t="s">
        <v>32</v>
      </c>
      <c r="H17" s="1" t="s">
        <v>193</v>
      </c>
      <c r="I17" s="1" t="s">
        <v>35</v>
      </c>
      <c r="J17" s="1" t="s">
        <v>7</v>
      </c>
      <c r="K17" s="1" t="s">
        <v>15</v>
      </c>
    </row>
    <row r="18" spans="1:11" x14ac:dyDescent="0.3">
      <c r="A18" s="2">
        <v>87644722</v>
      </c>
      <c r="B18">
        <v>4271.68</v>
      </c>
      <c r="C18" t="str">
        <f t="shared" si="1"/>
        <v>BRENNTAG KEMPTON PARK</v>
      </c>
      <c r="D18" t="e">
        <f t="shared" si="0"/>
        <v>#VALUE!</v>
      </c>
      <c r="F18" s="1" t="s">
        <v>117</v>
      </c>
      <c r="G18" s="1" t="s">
        <v>118</v>
      </c>
      <c r="H18" s="1" t="s">
        <v>73</v>
      </c>
      <c r="I18" s="1" t="s">
        <v>119</v>
      </c>
      <c r="J18" s="1" t="s">
        <v>7</v>
      </c>
      <c r="K18" s="1" t="s">
        <v>7</v>
      </c>
    </row>
    <row r="19" spans="1:11" x14ac:dyDescent="0.3">
      <c r="A19" s="2">
        <v>2298082</v>
      </c>
      <c r="B19">
        <v>3774.71</v>
      </c>
      <c r="C19" t="str">
        <f t="shared" si="1"/>
        <v>BRENNTAG SOUTH AFRICA (PTY) LTD</v>
      </c>
      <c r="D19" t="e">
        <f t="shared" si="0"/>
        <v>#VALUE!</v>
      </c>
      <c r="F19" s="1">
        <v>2314830</v>
      </c>
      <c r="G19" s="1" t="s">
        <v>6</v>
      </c>
      <c r="H19" s="1" t="s">
        <v>190</v>
      </c>
      <c r="I19" s="1" t="s">
        <v>81</v>
      </c>
      <c r="J19" s="1" t="s">
        <v>7</v>
      </c>
      <c r="K19" s="1" t="s">
        <v>7</v>
      </c>
    </row>
    <row r="20" spans="1:11" x14ac:dyDescent="0.3">
      <c r="A20" s="2">
        <v>2363870</v>
      </c>
      <c r="B20">
        <v>3573.73</v>
      </c>
      <c r="C20" t="str">
        <f t="shared" si="1"/>
        <v>CONNECT LOGISTICS</v>
      </c>
      <c r="D20" t="e">
        <f t="shared" si="0"/>
        <v>#VALUE!</v>
      </c>
      <c r="F20" s="5">
        <v>2441971</v>
      </c>
      <c r="G20" s="5">
        <v>87640499</v>
      </c>
      <c r="H20" s="5" t="s">
        <v>144</v>
      </c>
      <c r="I20" s="5" t="s">
        <v>123</v>
      </c>
      <c r="J20" s="5" t="s">
        <v>89</v>
      </c>
      <c r="K20" s="5" t="s">
        <v>89</v>
      </c>
    </row>
    <row r="21" spans="1:11" x14ac:dyDescent="0.3">
      <c r="A21" s="2" t="s">
        <v>74</v>
      </c>
      <c r="B21">
        <v>3488.63</v>
      </c>
      <c r="C21" t="str">
        <f t="shared" si="1"/>
        <v>BPL PLZ</v>
      </c>
      <c r="D21" t="e">
        <f t="shared" si="0"/>
        <v>#VALUE!</v>
      </c>
      <c r="F21" s="1">
        <v>87644512</v>
      </c>
      <c r="G21" s="1" t="s">
        <v>131</v>
      </c>
      <c r="H21" s="1" t="s">
        <v>191</v>
      </c>
      <c r="I21" s="1" t="s">
        <v>126</v>
      </c>
      <c r="J21" s="1" t="s">
        <v>7</v>
      </c>
      <c r="K21" s="1" t="s">
        <v>7</v>
      </c>
    </row>
    <row r="22" spans="1:11" x14ac:dyDescent="0.3">
      <c r="A22" s="2" t="s">
        <v>80</v>
      </c>
      <c r="B22">
        <v>3318.49</v>
      </c>
      <c r="C22" t="str">
        <f t="shared" si="1"/>
        <v>BRENNTAG MADRID</v>
      </c>
      <c r="D22" t="e">
        <f t="shared" si="0"/>
        <v>#VALUE!</v>
      </c>
      <c r="F22" s="1">
        <v>2363872</v>
      </c>
      <c r="G22" s="1">
        <v>87643612</v>
      </c>
      <c r="H22" s="1" t="s">
        <v>123</v>
      </c>
      <c r="I22" s="1" t="s">
        <v>48</v>
      </c>
      <c r="J22" s="1" t="s">
        <v>8</v>
      </c>
      <c r="K22" s="1" t="s">
        <v>8</v>
      </c>
    </row>
    <row r="23" spans="1:11" x14ac:dyDescent="0.3">
      <c r="A23" s="2" t="s">
        <v>82</v>
      </c>
      <c r="B23">
        <v>3186.41</v>
      </c>
      <c r="C23" t="str">
        <f t="shared" si="1"/>
        <v>BRENNTAG - POMONA</v>
      </c>
      <c r="D23" t="e">
        <f t="shared" si="0"/>
        <v>#VALUE!</v>
      </c>
      <c r="F23" s="1" t="s">
        <v>101</v>
      </c>
      <c r="G23" s="1">
        <v>-87644526</v>
      </c>
      <c r="H23" s="1" t="s">
        <v>190</v>
      </c>
      <c r="I23" s="1" t="s">
        <v>103</v>
      </c>
      <c r="J23" s="1" t="s">
        <v>7</v>
      </c>
      <c r="K23" s="1" t="s">
        <v>7</v>
      </c>
    </row>
    <row r="24" spans="1:11" x14ac:dyDescent="0.3">
      <c r="A24" s="2" t="s">
        <v>85</v>
      </c>
      <c r="B24">
        <v>2364.94</v>
      </c>
      <c r="C24" t="str">
        <f t="shared" si="1"/>
        <v>PHARMACARE LIMITED T/A ASPEN PHARMACARE</v>
      </c>
      <c r="D24" t="e">
        <f t="shared" si="0"/>
        <v>#VALUE!</v>
      </c>
      <c r="F24" s="1" t="s">
        <v>80</v>
      </c>
      <c r="G24" s="1">
        <v>-87641275</v>
      </c>
      <c r="H24" s="1" t="s">
        <v>194</v>
      </c>
      <c r="I24" s="1" t="s">
        <v>81</v>
      </c>
      <c r="J24" s="1" t="s">
        <v>7</v>
      </c>
      <c r="K24" s="1" t="s">
        <v>7</v>
      </c>
    </row>
    <row r="25" spans="1:11" x14ac:dyDescent="0.3">
      <c r="A25" s="2" t="s">
        <v>88</v>
      </c>
      <c r="B25">
        <v>2154.36</v>
      </c>
      <c r="C25" t="str">
        <f t="shared" si="1"/>
        <v>BRENNTAG SA</v>
      </c>
      <c r="D25" t="e">
        <f t="shared" si="0"/>
        <v>#VALUE!</v>
      </c>
      <c r="F25" s="1" t="s">
        <v>143</v>
      </c>
      <c r="G25" s="1" t="s">
        <v>6</v>
      </c>
      <c r="H25" s="1" t="s">
        <v>192</v>
      </c>
      <c r="I25" s="1" t="s">
        <v>144</v>
      </c>
      <c r="J25" s="1" t="s">
        <v>7</v>
      </c>
      <c r="K25" s="1" t="s">
        <v>7</v>
      </c>
    </row>
    <row r="26" spans="1:11" x14ac:dyDescent="0.3">
      <c r="A26" s="2" t="s">
        <v>91</v>
      </c>
      <c r="B26">
        <v>1799.31</v>
      </c>
      <c r="C26" t="str">
        <f t="shared" si="1"/>
        <v>BRENNTAG SA</v>
      </c>
      <c r="D26" t="e">
        <f t="shared" si="0"/>
        <v>#VALUE!</v>
      </c>
      <c r="F26" s="1">
        <v>87641968</v>
      </c>
      <c r="G26" s="1" t="s">
        <v>28</v>
      </c>
      <c r="H26" s="1" t="s">
        <v>191</v>
      </c>
      <c r="I26" s="1" t="s">
        <v>30</v>
      </c>
      <c r="J26" s="1" t="s">
        <v>7</v>
      </c>
      <c r="K26" s="1" t="s">
        <v>7</v>
      </c>
    </row>
    <row r="27" spans="1:11" x14ac:dyDescent="0.3">
      <c r="A27" s="2" t="s">
        <v>94</v>
      </c>
      <c r="B27">
        <v>1594.24</v>
      </c>
      <c r="C27" t="str">
        <f t="shared" si="1"/>
        <v>BRENNTAG SA</v>
      </c>
      <c r="D27" t="e">
        <f t="shared" si="0"/>
        <v>#VALUE!</v>
      </c>
      <c r="F27" s="1" t="s">
        <v>60</v>
      </c>
      <c r="G27" s="1" t="s">
        <v>6</v>
      </c>
      <c r="H27" s="1" t="s">
        <v>195</v>
      </c>
      <c r="I27" s="1" t="s">
        <v>61</v>
      </c>
      <c r="J27" s="1" t="s">
        <v>39</v>
      </c>
      <c r="K27" s="1" t="s">
        <v>39</v>
      </c>
    </row>
    <row r="28" spans="1:11" x14ac:dyDescent="0.3">
      <c r="A28" s="2">
        <v>87641290</v>
      </c>
      <c r="B28">
        <v>1465.18</v>
      </c>
      <c r="C28" t="str">
        <f t="shared" si="1"/>
        <v>BRENNTAG KEMPTON PARK</v>
      </c>
      <c r="D28" t="e">
        <f t="shared" si="0"/>
        <v>#VALUE!</v>
      </c>
      <c r="F28" s="1" t="s">
        <v>114</v>
      </c>
      <c r="G28" s="1" t="s">
        <v>6</v>
      </c>
      <c r="H28" s="1" t="s">
        <v>192</v>
      </c>
      <c r="I28" s="1" t="s">
        <v>40</v>
      </c>
      <c r="J28" s="1" t="s">
        <v>7</v>
      </c>
      <c r="K28" s="1" t="s">
        <v>7</v>
      </c>
    </row>
    <row r="29" spans="1:11" x14ac:dyDescent="0.3">
      <c r="A29" s="2" t="s">
        <v>101</v>
      </c>
      <c r="B29">
        <v>1367.67</v>
      </c>
      <c r="C29" t="str">
        <f t="shared" si="1"/>
        <v>BRENNTAG SA</v>
      </c>
      <c r="D29" t="e">
        <f t="shared" si="0"/>
        <v>#VALUE!</v>
      </c>
      <c r="F29" s="1">
        <v>2425202</v>
      </c>
      <c r="G29" s="1" t="s">
        <v>6</v>
      </c>
      <c r="H29" s="1" t="s">
        <v>87</v>
      </c>
      <c r="I29" s="1" t="s">
        <v>10</v>
      </c>
      <c r="J29" s="1" t="s">
        <v>7</v>
      </c>
      <c r="K29" s="1" t="s">
        <v>7</v>
      </c>
    </row>
    <row r="30" spans="1:11" x14ac:dyDescent="0.3">
      <c r="A30" s="2" t="s">
        <v>104</v>
      </c>
      <c r="B30">
        <v>1186.04</v>
      </c>
      <c r="C30" t="str">
        <f t="shared" si="1"/>
        <v>BRENNTAG - POMONA</v>
      </c>
      <c r="D30" t="e">
        <f t="shared" si="0"/>
        <v>#VALUE!</v>
      </c>
      <c r="F30" s="1" t="s">
        <v>185</v>
      </c>
      <c r="G30" s="1">
        <v>-87644472</v>
      </c>
      <c r="H30" s="1" t="s">
        <v>190</v>
      </c>
      <c r="I30" s="1" t="s">
        <v>40</v>
      </c>
      <c r="J30" s="1" t="s">
        <v>7</v>
      </c>
      <c r="K30" s="1" t="s">
        <v>7</v>
      </c>
    </row>
    <row r="31" spans="1:11" x14ac:dyDescent="0.3">
      <c r="A31" s="2" t="s">
        <v>111</v>
      </c>
      <c r="B31">
        <v>894.57</v>
      </c>
      <c r="C31" t="str">
        <f t="shared" si="1"/>
        <v>BRENNTAG - POMONA</v>
      </c>
      <c r="D31" t="e">
        <f t="shared" si="0"/>
        <v>#VALUE!</v>
      </c>
      <c r="F31" s="1">
        <v>2298082</v>
      </c>
      <c r="G31" s="1" t="s">
        <v>69</v>
      </c>
      <c r="H31" s="1" t="s">
        <v>119</v>
      </c>
      <c r="I31" s="1" t="s">
        <v>70</v>
      </c>
      <c r="J31" s="1" t="s">
        <v>38</v>
      </c>
      <c r="K31" s="1" t="s">
        <v>38</v>
      </c>
    </row>
    <row r="32" spans="1:11" x14ac:dyDescent="0.3">
      <c r="A32" s="2" t="s">
        <v>107</v>
      </c>
      <c r="B32">
        <v>563.55999999999995</v>
      </c>
      <c r="C32" t="str">
        <f t="shared" si="1"/>
        <v>BRENNTAG - POMONA</v>
      </c>
      <c r="D32" t="e">
        <f t="shared" si="0"/>
        <v>#VALUE!</v>
      </c>
      <c r="F32" s="1">
        <v>2363871</v>
      </c>
      <c r="G32" s="1">
        <v>77330758</v>
      </c>
      <c r="H32" s="1" t="s">
        <v>123</v>
      </c>
      <c r="I32" s="1" t="s">
        <v>70</v>
      </c>
      <c r="J32" s="1" t="s">
        <v>8</v>
      </c>
      <c r="K32" s="1" t="s">
        <v>8</v>
      </c>
    </row>
    <row r="33" spans="1:11" x14ac:dyDescent="0.3">
      <c r="A33" s="2">
        <v>87639917</v>
      </c>
      <c r="B33">
        <v>426.81</v>
      </c>
      <c r="C33" t="e">
        <f t="shared" si="1"/>
        <v>#N/A</v>
      </c>
      <c r="D33" t="e">
        <f t="shared" si="0"/>
        <v>#N/A</v>
      </c>
      <c r="F33" s="1" t="s">
        <v>91</v>
      </c>
      <c r="G33" s="1">
        <v>-87644535</v>
      </c>
      <c r="H33" s="1" t="s">
        <v>190</v>
      </c>
      <c r="I33" s="1" t="s">
        <v>93</v>
      </c>
      <c r="J33" s="1" t="s">
        <v>7</v>
      </c>
      <c r="K33" s="1" t="s">
        <v>7</v>
      </c>
    </row>
    <row r="34" spans="1:11" x14ac:dyDescent="0.3">
      <c r="A34" s="2">
        <v>87639924</v>
      </c>
      <c r="B34">
        <v>396.22</v>
      </c>
      <c r="C34" t="e">
        <f t="shared" si="1"/>
        <v>#N/A</v>
      </c>
      <c r="D34" t="e">
        <f t="shared" si="0"/>
        <v>#N/A</v>
      </c>
      <c r="F34" s="1" t="s">
        <v>155</v>
      </c>
      <c r="G34" s="1">
        <v>-87644609</v>
      </c>
      <c r="H34" s="1" t="s">
        <v>190</v>
      </c>
      <c r="I34" s="1" t="s">
        <v>21</v>
      </c>
      <c r="J34" s="1" t="s">
        <v>7</v>
      </c>
      <c r="K34" s="1" t="s">
        <v>7</v>
      </c>
    </row>
    <row r="35" spans="1:11" x14ac:dyDescent="0.3">
      <c r="A35" s="2" t="s">
        <v>114</v>
      </c>
      <c r="B35">
        <v>340.9</v>
      </c>
      <c r="C35" t="str">
        <f t="shared" si="1"/>
        <v>BRENNTAG MIDRAND</v>
      </c>
      <c r="D35" t="e">
        <f t="shared" si="0"/>
        <v>#VALUE!</v>
      </c>
      <c r="F35" s="1" t="s">
        <v>156</v>
      </c>
      <c r="G35" s="1" t="s">
        <v>6</v>
      </c>
      <c r="H35" s="1" t="s">
        <v>73</v>
      </c>
      <c r="I35" s="1" t="s">
        <v>158</v>
      </c>
      <c r="J35" s="1" t="s">
        <v>7</v>
      </c>
      <c r="K35" s="1" t="s">
        <v>7</v>
      </c>
    </row>
    <row r="36" spans="1:11" x14ac:dyDescent="0.3">
      <c r="A36" s="2">
        <v>2298083</v>
      </c>
      <c r="B36">
        <v>254.28</v>
      </c>
      <c r="C36" t="str">
        <f t="shared" si="1"/>
        <v>BRENNTAG CPT</v>
      </c>
      <c r="D36" t="e">
        <f t="shared" si="0"/>
        <v>#VALUE!</v>
      </c>
      <c r="F36" s="1" t="s">
        <v>94</v>
      </c>
      <c r="G36" s="1">
        <v>-8762930</v>
      </c>
      <c r="H36" s="1" t="s">
        <v>190</v>
      </c>
      <c r="I36" s="1" t="s">
        <v>96</v>
      </c>
      <c r="J36" s="1" t="s">
        <v>7</v>
      </c>
      <c r="K36" s="1" t="s">
        <v>7</v>
      </c>
    </row>
    <row r="37" spans="1:11" x14ac:dyDescent="0.3">
      <c r="A37" s="2" t="s">
        <v>117</v>
      </c>
      <c r="B37">
        <v>210</v>
      </c>
      <c r="C37" t="str">
        <f t="shared" si="1"/>
        <v>BRENNTAG - MIDRAND</v>
      </c>
      <c r="D37" t="e">
        <f t="shared" si="0"/>
        <v>#VALUE!</v>
      </c>
      <c r="F37" s="1">
        <v>2425206</v>
      </c>
      <c r="G37" s="1" t="s">
        <v>6</v>
      </c>
      <c r="H37" s="1" t="s">
        <v>87</v>
      </c>
      <c r="I37" s="1" t="s">
        <v>121</v>
      </c>
      <c r="J37" s="1" t="s">
        <v>7</v>
      </c>
      <c r="K37" s="1" t="s">
        <v>7</v>
      </c>
    </row>
    <row r="38" spans="1:11" x14ac:dyDescent="0.3">
      <c r="A38" s="2">
        <v>2363874</v>
      </c>
      <c r="B38">
        <v>166.4</v>
      </c>
      <c r="C38" t="str">
        <f t="shared" si="1"/>
        <v>CONNECT LOGISTICS</v>
      </c>
      <c r="D38" t="e">
        <f t="shared" si="0"/>
        <v>#VALUE!</v>
      </c>
      <c r="F38" s="1" t="s">
        <v>74</v>
      </c>
      <c r="G38" s="1" t="s">
        <v>6</v>
      </c>
      <c r="H38" s="1" t="s">
        <v>195</v>
      </c>
      <c r="I38" s="1" t="s">
        <v>75</v>
      </c>
      <c r="J38" s="1" t="s">
        <v>39</v>
      </c>
      <c r="K38" s="1" t="s">
        <v>39</v>
      </c>
    </row>
    <row r="39" spans="1:11" x14ac:dyDescent="0.3">
      <c r="A39" s="2">
        <v>2441971</v>
      </c>
      <c r="B39">
        <v>165.17</v>
      </c>
      <c r="C39" t="str">
        <f t="shared" si="1"/>
        <v>BPL EAST LONDON</v>
      </c>
      <c r="D39" t="e">
        <f t="shared" si="0"/>
        <v>#VALUE!</v>
      </c>
      <c r="F39" s="1">
        <v>2298083</v>
      </c>
      <c r="G39" s="1" t="s">
        <v>116</v>
      </c>
      <c r="H39" s="1" t="s">
        <v>121</v>
      </c>
      <c r="I39" s="1" t="s">
        <v>21</v>
      </c>
      <c r="J39" s="1" t="s">
        <v>38</v>
      </c>
      <c r="K39" s="1" t="s">
        <v>38</v>
      </c>
    </row>
    <row r="40" spans="1:11" x14ac:dyDescent="0.3">
      <c r="A40" s="2">
        <v>87644515</v>
      </c>
      <c r="B40">
        <v>159.91999999999999</v>
      </c>
      <c r="C40" t="str">
        <f t="shared" si="1"/>
        <v>BRENNTAG KEMPTON PARK</v>
      </c>
      <c r="D40" t="e">
        <f t="shared" si="0"/>
        <v>#VALUE!</v>
      </c>
      <c r="F40" s="1" t="s">
        <v>88</v>
      </c>
      <c r="G40" s="1">
        <v>-87644473</v>
      </c>
      <c r="H40" s="1" t="s">
        <v>190</v>
      </c>
      <c r="I40" s="1" t="s">
        <v>90</v>
      </c>
      <c r="J40" s="1" t="s">
        <v>7</v>
      </c>
      <c r="K40" s="1" t="s">
        <v>7</v>
      </c>
    </row>
    <row r="41" spans="1:11" x14ac:dyDescent="0.3">
      <c r="A41" s="2">
        <v>87643250</v>
      </c>
      <c r="B41">
        <v>115.72</v>
      </c>
      <c r="C41" t="str">
        <f t="shared" si="1"/>
        <v>BRENNTAG SA</v>
      </c>
      <c r="D41" t="e">
        <f t="shared" si="0"/>
        <v>#VALUE!</v>
      </c>
      <c r="F41" s="1">
        <v>2298084</v>
      </c>
      <c r="G41" s="1">
        <v>87645296</v>
      </c>
      <c r="H41" s="1" t="s">
        <v>121</v>
      </c>
      <c r="I41" s="1" t="s">
        <v>139</v>
      </c>
      <c r="J41" s="1" t="s">
        <v>38</v>
      </c>
      <c r="K41" s="1" t="s">
        <v>38</v>
      </c>
    </row>
    <row r="42" spans="1:11" x14ac:dyDescent="0.3">
      <c r="A42" s="2">
        <v>87644512</v>
      </c>
      <c r="B42">
        <v>90.4</v>
      </c>
      <c r="C42" t="str">
        <f t="shared" si="1"/>
        <v>BRENNTAG KEMPTON PARK</v>
      </c>
      <c r="D42" t="e">
        <f t="shared" si="0"/>
        <v>#VALUE!</v>
      </c>
      <c r="F42" s="1">
        <v>2298085</v>
      </c>
      <c r="G42" s="1">
        <v>87645295</v>
      </c>
      <c r="H42" s="1" t="s">
        <v>121</v>
      </c>
      <c r="I42" s="1" t="s">
        <v>44</v>
      </c>
      <c r="J42" s="1" t="s">
        <v>38</v>
      </c>
      <c r="K42" s="1" t="s">
        <v>38</v>
      </c>
    </row>
    <row r="43" spans="1:11" x14ac:dyDescent="0.3">
      <c r="A43" s="2">
        <v>2363875</v>
      </c>
      <c r="B43">
        <v>83.45</v>
      </c>
      <c r="C43" t="str">
        <f t="shared" si="1"/>
        <v>CONNECT LOGISTICS</v>
      </c>
      <c r="D43" t="e">
        <f t="shared" si="0"/>
        <v>#VALUE!</v>
      </c>
      <c r="F43" s="1" t="s">
        <v>152</v>
      </c>
      <c r="G43" s="1">
        <v>-87641279</v>
      </c>
      <c r="H43" s="1" t="s">
        <v>194</v>
      </c>
      <c r="I43" s="1" t="s">
        <v>40</v>
      </c>
      <c r="J43" s="1" t="s">
        <v>7</v>
      </c>
      <c r="K43" s="1" t="s">
        <v>7</v>
      </c>
    </row>
    <row r="44" spans="1:11" x14ac:dyDescent="0.3">
      <c r="A44" s="2">
        <v>2298084</v>
      </c>
      <c r="B44">
        <v>81.569999999999993</v>
      </c>
      <c r="C44" t="str">
        <f t="shared" si="1"/>
        <v>BRENNTAG CPT</v>
      </c>
      <c r="D44" t="e">
        <f t="shared" si="0"/>
        <v>#VALUE!</v>
      </c>
      <c r="F44" s="1">
        <v>2298088</v>
      </c>
      <c r="G44" s="1" t="s">
        <v>37</v>
      </c>
      <c r="H44" s="1" t="s">
        <v>121</v>
      </c>
      <c r="I44" s="1" t="s">
        <v>40</v>
      </c>
      <c r="J44" s="1" t="s">
        <v>38</v>
      </c>
      <c r="K44" s="1" t="s">
        <v>38</v>
      </c>
    </row>
    <row r="45" spans="1:11" x14ac:dyDescent="0.3">
      <c r="A45" s="2">
        <v>87644516</v>
      </c>
      <c r="B45">
        <v>77.25</v>
      </c>
      <c r="C45" t="str">
        <f t="shared" si="1"/>
        <v>BRENNTAG KEMPTON PARK</v>
      </c>
      <c r="D45" t="e">
        <f t="shared" si="0"/>
        <v>#VALUE!</v>
      </c>
      <c r="F45" s="1" t="s">
        <v>82</v>
      </c>
      <c r="G45" s="1">
        <v>-87642820</v>
      </c>
      <c r="H45" s="1" t="s">
        <v>87</v>
      </c>
      <c r="I45" s="1" t="s">
        <v>84</v>
      </c>
      <c r="J45" s="1" t="s">
        <v>7</v>
      </c>
      <c r="K45" s="1" t="s">
        <v>7</v>
      </c>
    </row>
    <row r="46" spans="1:11" x14ac:dyDescent="0.3">
      <c r="A46" s="2" t="s">
        <v>143</v>
      </c>
      <c r="B46">
        <v>74.400000000000006</v>
      </c>
      <c r="C46" t="str">
        <f t="shared" si="1"/>
        <v>BRENNTAG MIDRAND</v>
      </c>
      <c r="D46" t="e">
        <f t="shared" si="0"/>
        <v>#VALUE!</v>
      </c>
      <c r="F46" s="1" t="s">
        <v>104</v>
      </c>
      <c r="G46" s="1" t="s">
        <v>6</v>
      </c>
      <c r="H46" s="1" t="s">
        <v>87</v>
      </c>
      <c r="I46" s="1" t="s">
        <v>106</v>
      </c>
      <c r="J46" s="1" t="s">
        <v>7</v>
      </c>
      <c r="K46" s="1" t="s">
        <v>7</v>
      </c>
    </row>
    <row r="47" spans="1:11" x14ac:dyDescent="0.3">
      <c r="A47" s="2" t="s">
        <v>145</v>
      </c>
      <c r="B47">
        <v>74.400000000000006</v>
      </c>
      <c r="C47" t="str">
        <f t="shared" si="1"/>
        <v>BRENNTAG MIDRAND</v>
      </c>
      <c r="D47" t="e">
        <f t="shared" si="0"/>
        <v>#VALUE!</v>
      </c>
      <c r="F47" s="1" t="s">
        <v>107</v>
      </c>
      <c r="G47" s="1" t="s">
        <v>6</v>
      </c>
      <c r="H47" s="1" t="s">
        <v>87</v>
      </c>
      <c r="I47" s="1" t="s">
        <v>109</v>
      </c>
      <c r="J47" s="1" t="s">
        <v>7</v>
      </c>
      <c r="K47" s="1" t="s">
        <v>7</v>
      </c>
    </row>
    <row r="48" spans="1:11" x14ac:dyDescent="0.3">
      <c r="A48" s="2">
        <v>2425203</v>
      </c>
      <c r="B48">
        <v>74.400000000000006</v>
      </c>
      <c r="C48" t="str">
        <f t="shared" si="1"/>
        <v>BRENNTAG - POMONA</v>
      </c>
      <c r="D48" t="e">
        <f t="shared" si="0"/>
        <v>#VALUE!</v>
      </c>
      <c r="F48" s="1" t="s">
        <v>85</v>
      </c>
      <c r="G48" s="1" t="s">
        <v>86</v>
      </c>
      <c r="H48" s="1" t="s">
        <v>196</v>
      </c>
      <c r="I48" s="1" t="s">
        <v>87</v>
      </c>
      <c r="J48" s="1" t="s">
        <v>39</v>
      </c>
      <c r="K48" s="1" t="s">
        <v>39</v>
      </c>
    </row>
    <row r="49" spans="1:11" x14ac:dyDescent="0.3">
      <c r="A49" s="2">
        <v>2425206</v>
      </c>
      <c r="B49">
        <v>74.400000000000006</v>
      </c>
      <c r="C49" t="str">
        <f t="shared" si="1"/>
        <v>BRENNTAG - POMONA</v>
      </c>
      <c r="D49" t="e">
        <f t="shared" si="0"/>
        <v>#VALUE!</v>
      </c>
      <c r="F49" s="1">
        <v>2425203</v>
      </c>
      <c r="G49" s="1">
        <v>-87641548</v>
      </c>
      <c r="H49" s="1" t="s">
        <v>87</v>
      </c>
      <c r="I49" s="1" t="s">
        <v>150</v>
      </c>
      <c r="J49" s="1" t="s">
        <v>7</v>
      </c>
      <c r="K49" s="1" t="s">
        <v>7</v>
      </c>
    </row>
    <row r="50" spans="1:11" x14ac:dyDescent="0.3">
      <c r="A50" s="2" t="s">
        <v>152</v>
      </c>
      <c r="B50">
        <v>74.400000000000006</v>
      </c>
      <c r="C50" t="str">
        <f t="shared" si="1"/>
        <v>BRENNTAG MADRID</v>
      </c>
      <c r="D50" t="e">
        <f t="shared" si="0"/>
        <v>#VALUE!</v>
      </c>
      <c r="F50" s="1">
        <v>2314831</v>
      </c>
      <c r="G50" s="1" t="s">
        <v>6</v>
      </c>
      <c r="H50" s="1" t="s">
        <v>190</v>
      </c>
      <c r="I50" s="1" t="s">
        <v>189</v>
      </c>
      <c r="J50" s="1" t="s">
        <v>7</v>
      </c>
      <c r="K50" s="1" t="s">
        <v>7</v>
      </c>
    </row>
    <row r="51" spans="1:11" x14ac:dyDescent="0.3">
      <c r="A51" s="2">
        <v>2363871</v>
      </c>
      <c r="B51">
        <v>74.400000000000006</v>
      </c>
      <c r="C51" t="str">
        <f t="shared" si="1"/>
        <v>CONNECT LOGISTICS</v>
      </c>
      <c r="D51" t="e">
        <f t="shared" si="0"/>
        <v>#VALUE!</v>
      </c>
      <c r="F51" s="1">
        <v>87644516</v>
      </c>
      <c r="G51" s="1" t="s">
        <v>125</v>
      </c>
      <c r="H51" s="1" t="s">
        <v>191</v>
      </c>
      <c r="I51" s="1" t="s">
        <v>142</v>
      </c>
      <c r="J51" s="1" t="s">
        <v>7</v>
      </c>
      <c r="K51" s="1" t="s">
        <v>7</v>
      </c>
    </row>
    <row r="52" spans="1:11" x14ac:dyDescent="0.3">
      <c r="A52" s="2" t="s">
        <v>155</v>
      </c>
      <c r="B52">
        <v>74.400000000000006</v>
      </c>
      <c r="C52" t="str">
        <f t="shared" si="1"/>
        <v>BRENNTAG SA</v>
      </c>
      <c r="D52" t="e">
        <f t="shared" si="0"/>
        <v>#VALUE!</v>
      </c>
      <c r="F52" s="1">
        <v>87644527</v>
      </c>
      <c r="G52" s="1" t="s">
        <v>197</v>
      </c>
      <c r="H52" s="1" t="s">
        <v>191</v>
      </c>
      <c r="I52" s="1" t="s">
        <v>198</v>
      </c>
      <c r="J52" s="1" t="s">
        <v>7</v>
      </c>
      <c r="K52" s="1" t="s">
        <v>7</v>
      </c>
    </row>
    <row r="53" spans="1:11" x14ac:dyDescent="0.3">
      <c r="A53" s="2" t="s">
        <v>156</v>
      </c>
      <c r="B53">
        <v>7470.07</v>
      </c>
      <c r="C53" t="str">
        <f t="shared" si="1"/>
        <v>BRENNTAG - MIDRAND</v>
      </c>
      <c r="D53" t="e">
        <f t="shared" si="0"/>
        <v>#VALUE!</v>
      </c>
      <c r="F53" s="1">
        <v>87641457</v>
      </c>
      <c r="G53" s="1">
        <v>-76819165</v>
      </c>
      <c r="H53" s="1" t="s">
        <v>190</v>
      </c>
      <c r="I53" s="1" t="s">
        <v>169</v>
      </c>
      <c r="J53" s="1" t="s">
        <v>7</v>
      </c>
      <c r="K53" s="1" t="s">
        <v>7</v>
      </c>
    </row>
    <row r="54" spans="1:11" x14ac:dyDescent="0.3">
      <c r="A54" s="2">
        <v>87641293</v>
      </c>
      <c r="B54">
        <v>0</v>
      </c>
      <c r="C54" t="str">
        <f t="shared" si="1"/>
        <v>BRENNTAG SA</v>
      </c>
      <c r="D54" t="e">
        <f t="shared" si="0"/>
        <v>#VALUE!</v>
      </c>
      <c r="F54" s="5">
        <v>2363869</v>
      </c>
      <c r="G54" s="5">
        <v>87641251</v>
      </c>
      <c r="H54" s="5" t="s">
        <v>123</v>
      </c>
      <c r="I54" s="5" t="s">
        <v>21</v>
      </c>
      <c r="J54" s="5" t="s">
        <v>8</v>
      </c>
      <c r="K54" s="5" t="s">
        <v>8</v>
      </c>
    </row>
    <row r="55" spans="1:11" x14ac:dyDescent="0.3">
      <c r="A55" s="2">
        <v>87644981</v>
      </c>
      <c r="B55">
        <v>0</v>
      </c>
      <c r="C55" t="e">
        <f t="shared" si="1"/>
        <v>#N/A</v>
      </c>
      <c r="D55" t="e">
        <f t="shared" si="0"/>
        <v>#N/A</v>
      </c>
      <c r="F55" s="1">
        <v>87641992</v>
      </c>
      <c r="G55" s="1" t="s">
        <v>14</v>
      </c>
      <c r="H55" s="1" t="s">
        <v>191</v>
      </c>
      <c r="I55" s="1" t="s">
        <v>181</v>
      </c>
      <c r="J55" s="1" t="s">
        <v>7</v>
      </c>
      <c r="K55" s="1" t="s">
        <v>7</v>
      </c>
    </row>
    <row r="56" spans="1:11" x14ac:dyDescent="0.3">
      <c r="A56" s="2">
        <v>87644511</v>
      </c>
      <c r="B56">
        <v>0</v>
      </c>
      <c r="C56" t="str">
        <f t="shared" si="1"/>
        <v>BRENNTAG KEMPTON PARK</v>
      </c>
      <c r="D56" t="e">
        <f t="shared" si="0"/>
        <v>#VALUE!</v>
      </c>
      <c r="F56" s="1">
        <v>87641288</v>
      </c>
      <c r="G56" s="1" t="s">
        <v>14</v>
      </c>
      <c r="H56" s="1" t="s">
        <v>191</v>
      </c>
      <c r="I56" s="1" t="s">
        <v>178</v>
      </c>
      <c r="J56" s="1" t="s">
        <v>7</v>
      </c>
      <c r="K56" s="1" t="s">
        <v>7</v>
      </c>
    </row>
    <row r="57" spans="1:11" x14ac:dyDescent="0.3">
      <c r="A57" s="2">
        <v>87641457</v>
      </c>
      <c r="B57">
        <v>0</v>
      </c>
      <c r="C57" t="str">
        <f t="shared" si="1"/>
        <v>BRENNTAG SA</v>
      </c>
      <c r="D57" t="e">
        <f t="shared" si="0"/>
        <v>#VALUE!</v>
      </c>
      <c r="F57" s="1">
        <v>87641847</v>
      </c>
      <c r="G57" s="1" t="s">
        <v>14</v>
      </c>
      <c r="H57" s="1" t="s">
        <v>191</v>
      </c>
      <c r="I57" s="1" t="s">
        <v>175</v>
      </c>
      <c r="J57" s="1" t="s">
        <v>7</v>
      </c>
      <c r="K57" s="1" t="s">
        <v>7</v>
      </c>
    </row>
    <row r="58" spans="1:11" x14ac:dyDescent="0.3">
      <c r="A58" s="2">
        <v>87639920</v>
      </c>
      <c r="B58">
        <v>0</v>
      </c>
      <c r="C58" t="str">
        <f t="shared" si="1"/>
        <v>BRENNTAG SA</v>
      </c>
      <c r="D58" t="e">
        <f t="shared" si="0"/>
        <v>#VALUE!</v>
      </c>
      <c r="F58" s="1">
        <v>87641848</v>
      </c>
      <c r="G58" s="1" t="s">
        <v>14</v>
      </c>
      <c r="H58" s="1" t="s">
        <v>191</v>
      </c>
      <c r="I58" s="1" t="s">
        <v>17</v>
      </c>
      <c r="J58" s="1" t="s">
        <v>7</v>
      </c>
      <c r="K58" s="1" t="s">
        <v>7</v>
      </c>
    </row>
    <row r="59" spans="1:11" x14ac:dyDescent="0.3">
      <c r="A59" s="2">
        <v>2314830</v>
      </c>
      <c r="B59">
        <v>0</v>
      </c>
      <c r="C59" t="str">
        <f t="shared" si="1"/>
        <v>BRENNTAG SA</v>
      </c>
      <c r="D59" t="e">
        <f t="shared" si="0"/>
        <v>#VALUE!</v>
      </c>
      <c r="F59" s="1">
        <v>2298086</v>
      </c>
      <c r="G59" s="1">
        <v>87644479</v>
      </c>
      <c r="H59" s="1" t="s">
        <v>121</v>
      </c>
      <c r="I59" s="1" t="s">
        <v>191</v>
      </c>
      <c r="J59" s="1" t="s">
        <v>38</v>
      </c>
      <c r="K59" s="1" t="s">
        <v>38</v>
      </c>
    </row>
    <row r="60" spans="1:11" x14ac:dyDescent="0.3">
      <c r="A60" s="2">
        <v>87641847</v>
      </c>
      <c r="B60">
        <v>0</v>
      </c>
      <c r="C60" t="str">
        <f t="shared" si="1"/>
        <v>BRENNTAG KEMPTON PARK</v>
      </c>
      <c r="D60" t="e">
        <f t="shared" si="0"/>
        <v>#VALUE!</v>
      </c>
      <c r="F60" s="1">
        <v>2298089</v>
      </c>
      <c r="G60" s="1">
        <v>87646170</v>
      </c>
      <c r="H60" s="1" t="s">
        <v>121</v>
      </c>
      <c r="I60" s="1" t="s">
        <v>51</v>
      </c>
      <c r="J60" s="1" t="s">
        <v>38</v>
      </c>
      <c r="K60" s="1" t="s">
        <v>38</v>
      </c>
    </row>
    <row r="61" spans="1:11" x14ac:dyDescent="0.3">
      <c r="A61" s="2">
        <v>87641288</v>
      </c>
      <c r="B61">
        <v>0</v>
      </c>
      <c r="C61" t="str">
        <f t="shared" si="1"/>
        <v>BRENNTAG KEMPTON PARK</v>
      </c>
      <c r="D61" t="e">
        <f t="shared" si="0"/>
        <v>#VALUE!</v>
      </c>
      <c r="F61" s="1">
        <v>87644515</v>
      </c>
      <c r="G61" s="1" t="s">
        <v>125</v>
      </c>
      <c r="H61" s="1" t="s">
        <v>191</v>
      </c>
      <c r="I61" s="1" t="s">
        <v>126</v>
      </c>
      <c r="J61" s="1" t="s">
        <v>7</v>
      </c>
      <c r="K61" s="1" t="s">
        <v>7</v>
      </c>
    </row>
    <row r="62" spans="1:11" x14ac:dyDescent="0.3">
      <c r="A62" s="2">
        <v>87641992</v>
      </c>
      <c r="C62" t="str">
        <f t="shared" si="1"/>
        <v>BRENNTAG KEMPTON PARK</v>
      </c>
    </row>
    <row r="63" spans="1:11" x14ac:dyDescent="0.3">
      <c r="A63" s="2">
        <v>87640446</v>
      </c>
      <c r="C63" t="e">
        <f t="shared" si="1"/>
        <v>#N/A</v>
      </c>
    </row>
    <row r="64" spans="1:11" x14ac:dyDescent="0.3">
      <c r="A64" s="2" t="s">
        <v>185</v>
      </c>
      <c r="C64" t="str">
        <f t="shared" si="1"/>
        <v>BRENNTAG SA</v>
      </c>
    </row>
    <row r="65" spans="1:3" x14ac:dyDescent="0.3">
      <c r="A65" s="2">
        <v>87639923</v>
      </c>
      <c r="C65" t="str">
        <f t="shared" si="1"/>
        <v>BRENNTAG KEMPTON PARK</v>
      </c>
    </row>
    <row r="66" spans="1:3" x14ac:dyDescent="0.3">
      <c r="A66" s="2">
        <v>2314831</v>
      </c>
      <c r="C66" t="str">
        <f t="shared" si="1"/>
        <v>BRENNTAG SA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Sue Adams</cp:lastModifiedBy>
  <dcterms:created xsi:type="dcterms:W3CDTF">2024-10-17T08:27:00Z</dcterms:created>
  <dcterms:modified xsi:type="dcterms:W3CDTF">2024-10-17T13:07:15Z</dcterms:modified>
</cp:coreProperties>
</file>